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Pittental'!$A$1:$BD$45</definedName>
  </definedNames>
  <calcPr fullCalcOnLoad="1"/>
</workbook>
</file>

<file path=xl/sharedStrings.xml><?xml version="1.0" encoding="utf-8"?>
<sst xmlns="http://schemas.openxmlformats.org/spreadsheetml/2006/main" count="68" uniqueCount="39">
  <si>
    <t>Samstag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</si>
  <si>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</si>
  <si>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</si>
  <si>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</si>
  <si>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</si>
  <si>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</si>
  <si>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</si>
  <si>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</si>
  <si>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</si>
  <si>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</si>
  <si>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</si>
  <si>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</si>
  <si>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</si>
  <si>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</si>
  <si>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</si>
  <si>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</si>
  <si>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</si>
  <si>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</si>
  <si>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</si>
  <si>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</si>
  <si>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</si>
  <si>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</si>
  <si>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</si>
  <si>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</si>
  <si>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</si>
  <si>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</si>
  <si>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</si>
  <si>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</si>
  <si>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Jugendtag 2009</t>
  </si>
  <si>
    <t>am</t>
  </si>
  <si>
    <t>in Bad Erlach</t>
  </si>
  <si>
    <t>Teilnehmende Mannschaften</t>
  </si>
  <si>
    <t>Spielplan</t>
  </si>
  <si>
    <t>Abschlußtabelle</t>
  </si>
  <si>
    <t>Wiesmath</t>
  </si>
  <si>
    <t>Zöbern</t>
  </si>
  <si>
    <t>U14</t>
  </si>
  <si>
    <t>Kirchberg</t>
  </si>
  <si>
    <t>Scheiblingkirchen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</si>
</sst>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1" fillId="3" borderId="2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5" fillId="0" borderId="35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294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104775</xdr:colOff>
      <xdr:row>1</xdr:row>
      <xdr:rowOff>95250</xdr:rowOff>
    </xdr:from>
    <xdr:to>
      <xdr:col>45</xdr:col>
      <xdr:colOff>104775</xdr:colOff>
      <xdr:row>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05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1</xdr:row>
      <xdr:rowOff>57150</xdr:rowOff>
    </xdr:from>
    <xdr:to>
      <xdr:col>56</xdr:col>
      <xdr:colOff>0</xdr:colOff>
      <xdr:row>6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524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tabSelected="1" workbookViewId="0" topLeftCell="A27">
      <selection activeCell="G34" sqref="G34:I34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  <col min="132" max="16384" width="1.7109375" style="0" customWidth="1"/>
  </cols>
  <sheetData>
    <row r="1" spans="56:131" ht="7.5" customHeight="1">
      <c r="BD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33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5" s="10" customFormat="1" ht="27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16"/>
      <c r="AR3" s="16"/>
      <c r="AS3" s="16"/>
      <c r="AT3" s="16"/>
      <c r="AU3" s="16"/>
      <c r="AV3" s="16"/>
      <c r="AW3" s="4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82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1:85" s="2" customFormat="1" ht="15.75">
      <c r="K6" s="57"/>
      <c r="L6" s="58" t="s">
        <v>29</v>
      </c>
      <c r="M6" s="90" t="s">
        <v>0</v>
      </c>
      <c r="N6" s="90"/>
      <c r="O6" s="90"/>
      <c r="P6" s="90"/>
      <c r="Q6" s="90"/>
      <c r="R6" s="90"/>
      <c r="S6" s="90"/>
      <c r="T6" s="90"/>
      <c r="U6" s="2" t="s">
        <v>1</v>
      </c>
      <c r="Y6" s="91">
        <v>40047</v>
      </c>
      <c r="Z6" s="91"/>
      <c r="AA6" s="91"/>
      <c r="AB6" s="91"/>
      <c r="AC6" s="91"/>
      <c r="AD6" s="91"/>
      <c r="AE6" s="91"/>
      <c r="AF6" s="91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2:85" s="2" customFormat="1" ht="15">
      <c r="B8" s="92" t="s">
        <v>30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5" t="s">
        <v>2</v>
      </c>
      <c r="H10" s="127">
        <v>0.625</v>
      </c>
      <c r="I10" s="127"/>
      <c r="J10" s="127"/>
      <c r="K10" s="127"/>
      <c r="L10" s="127"/>
      <c r="M10" s="6" t="s">
        <v>3</v>
      </c>
      <c r="T10" s="5" t="s">
        <v>4</v>
      </c>
      <c r="U10" s="87">
        <v>1</v>
      </c>
      <c r="V10" s="87" t="s">
        <v>5</v>
      </c>
      <c r="W10" s="15" t="s">
        <v>22</v>
      </c>
      <c r="X10" s="86">
        <v>0.0125</v>
      </c>
      <c r="Y10" s="86"/>
      <c r="Z10" s="86"/>
      <c r="AA10" s="86"/>
      <c r="AB10" s="86"/>
      <c r="AC10" s="6" t="s">
        <v>6</v>
      </c>
      <c r="AK10" s="5" t="s">
        <v>7</v>
      </c>
      <c r="AL10" s="86">
        <v>0.001388888888888889</v>
      </c>
      <c r="AM10" s="86"/>
      <c r="AN10" s="86"/>
      <c r="AO10" s="86"/>
      <c r="AP10" s="86"/>
      <c r="AQ10" s="6" t="s">
        <v>6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31</v>
      </c>
      <c r="BD13" s="12"/>
    </row>
    <row r="14" ht="6" customHeight="1" thickBot="1">
      <c r="BD14" s="12"/>
    </row>
    <row r="15" spans="14:56" ht="16.5" thickBot="1">
      <c r="N15" s="83" t="s">
        <v>25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88"/>
      <c r="AL15" s="89"/>
      <c r="BD15" s="12"/>
    </row>
    <row r="16" spans="14:56" ht="15">
      <c r="N16" s="134" t="s">
        <v>8</v>
      </c>
      <c r="O16" s="135"/>
      <c r="P16" s="136" t="s">
        <v>37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7"/>
      <c r="AK16" s="130"/>
      <c r="AL16" s="131"/>
      <c r="BD16" s="12"/>
    </row>
    <row r="17" spans="14:56" ht="15">
      <c r="N17" s="132" t="s">
        <v>9</v>
      </c>
      <c r="O17" s="133"/>
      <c r="P17" s="65" t="s">
        <v>35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128"/>
      <c r="AL17" s="129"/>
      <c r="BD17" s="12"/>
    </row>
    <row r="18" spans="14:56" ht="15">
      <c r="N18" s="132" t="s">
        <v>10</v>
      </c>
      <c r="O18" s="133"/>
      <c r="P18" s="65" t="s">
        <v>34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  <c r="AK18" s="128"/>
      <c r="AL18" s="129"/>
      <c r="BD18" s="12"/>
    </row>
    <row r="19" spans="14:56" ht="14.25" customHeight="1" thickBot="1">
      <c r="N19" s="78" t="s">
        <v>11</v>
      </c>
      <c r="O19" s="79"/>
      <c r="P19" s="67" t="s">
        <v>38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  <c r="AK19" s="69"/>
      <c r="AL19" s="70"/>
      <c r="BD19" s="12"/>
    </row>
    <row r="20" ht="12.75">
      <c r="BD20" s="12"/>
    </row>
    <row r="21" spans="2:56" ht="12.75">
      <c r="B21" s="1" t="s">
        <v>32</v>
      </c>
      <c r="BD21" s="12"/>
    </row>
    <row r="22" ht="6" customHeight="1" thickBot="1">
      <c r="BD22" s="12"/>
    </row>
    <row r="23" spans="2:131" s="3" customFormat="1" ht="16.5" customHeight="1" thickBot="1">
      <c r="B23" s="120" t="s">
        <v>12</v>
      </c>
      <c r="C23" s="121"/>
      <c r="D23" s="71" t="s">
        <v>23</v>
      </c>
      <c r="E23" s="72"/>
      <c r="F23" s="124"/>
      <c r="G23" s="71"/>
      <c r="H23" s="72"/>
      <c r="I23" s="124"/>
      <c r="J23" s="71" t="s">
        <v>13</v>
      </c>
      <c r="K23" s="72"/>
      <c r="L23" s="72"/>
      <c r="M23" s="72"/>
      <c r="N23" s="124"/>
      <c r="O23" s="71" t="s">
        <v>14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124"/>
      <c r="AW23" s="71" t="s">
        <v>17</v>
      </c>
      <c r="AX23" s="72"/>
      <c r="AY23" s="72"/>
      <c r="AZ23" s="72"/>
      <c r="BA23" s="124"/>
      <c r="BB23" s="122"/>
      <c r="BC23" s="123"/>
      <c r="BD23" s="13"/>
      <c r="BE23" s="26"/>
      <c r="BF23" s="27" t="s">
        <v>21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4" customFormat="1" ht="18" customHeight="1">
      <c r="B24" s="99">
        <v>1</v>
      </c>
      <c r="C24" s="98"/>
      <c r="D24" s="98">
        <v>1</v>
      </c>
      <c r="E24" s="98"/>
      <c r="F24" s="98"/>
      <c r="G24" s="98"/>
      <c r="H24" s="98"/>
      <c r="I24" s="98"/>
      <c r="J24" s="125">
        <f>$H$10</f>
        <v>0.625</v>
      </c>
      <c r="K24" s="125"/>
      <c r="L24" s="125"/>
      <c r="M24" s="125"/>
      <c r="N24" s="126"/>
      <c r="O24" s="77" t="str">
        <f>P16</f>
        <v>Kirchberg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11" t="s">
        <v>16</v>
      </c>
      <c r="AF24" s="63" t="str">
        <f>P17</f>
        <v>Zöbern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4"/>
      <c r="AW24" s="108">
        <v>2</v>
      </c>
      <c r="AX24" s="109"/>
      <c r="AY24" s="11" t="s">
        <v>15</v>
      </c>
      <c r="AZ24" s="109">
        <v>0</v>
      </c>
      <c r="BA24" s="111"/>
      <c r="BB24" s="112"/>
      <c r="BC24" s="113"/>
      <c r="BE24" s="26"/>
      <c r="BF24" s="30">
        <f aca="true" t="shared" si="0" ref="BF24:BF29">IF(ISBLANK(AW24),"0",IF(AW24&gt;AZ24,3,IF(AW24=AZ24,1,0)))</f>
        <v>3</v>
      </c>
      <c r="BG24" s="30" t="s">
        <v>15</v>
      </c>
      <c r="BH24" s="30">
        <f aca="true" t="shared" si="1" ref="BH24:BH29">IF(ISBLANK(AZ24),"0",IF(AZ24&gt;AW24,3,IF(AZ24=AW24,1,0)))</f>
        <v>0</v>
      </c>
      <c r="BI24" s="26"/>
      <c r="BJ24" s="26"/>
      <c r="BK24" s="26"/>
      <c r="BL24" s="26"/>
      <c r="BM24" s="34" t="str">
        <f>$P$18</f>
        <v>Wiesmath</v>
      </c>
      <c r="BN24" s="54">
        <f>IF(ISBLANK($AW$25),"",COUNT($AW$25,$AZ$26,$AW$29))</f>
        <v>3</v>
      </c>
      <c r="BO24" s="54">
        <f>IF(ISBLANK($AW$25),"",SUM($BF$25+$BH$26+$BF$29))</f>
        <v>7</v>
      </c>
      <c r="BP24" s="54">
        <f>IF(ISBLANK($AW$25),"",SUM($AW$25+$AZ$26+$AW$29))</f>
        <v>4</v>
      </c>
      <c r="BQ24" s="55" t="s">
        <v>15</v>
      </c>
      <c r="BR24" s="54">
        <f>IF(ISBLANK($AW$25),"",SUM($AZ$25+$AW$26+$AZ$29))</f>
        <v>1</v>
      </c>
      <c r="BS24" s="56">
        <f>IF(ISBLANK($AW$25),"",SUM(BP24-BR24))</f>
        <v>3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3" customFormat="1" ht="18" customHeight="1" thickBot="1">
      <c r="B25" s="100">
        <v>2</v>
      </c>
      <c r="C25" s="101"/>
      <c r="D25" s="101">
        <v>1</v>
      </c>
      <c r="E25" s="101"/>
      <c r="F25" s="101"/>
      <c r="G25" s="101"/>
      <c r="H25" s="101"/>
      <c r="I25" s="101"/>
      <c r="J25" s="114">
        <f>J24+$U$10*$X$10+$AL$10</f>
        <v>0.6388888888888888</v>
      </c>
      <c r="K25" s="114"/>
      <c r="L25" s="114"/>
      <c r="M25" s="114"/>
      <c r="N25" s="115"/>
      <c r="O25" s="116" t="str">
        <f>P18</f>
        <v>Wiesmath</v>
      </c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7" t="s">
        <v>16</v>
      </c>
      <c r="AF25" s="96" t="str">
        <f>P19</f>
        <v>Scheiblingkirchen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7"/>
      <c r="AW25" s="117">
        <v>2</v>
      </c>
      <c r="AX25" s="118"/>
      <c r="AY25" s="7" t="s">
        <v>15</v>
      </c>
      <c r="AZ25" s="118">
        <v>1</v>
      </c>
      <c r="BA25" s="119"/>
      <c r="BB25" s="106"/>
      <c r="BC25" s="107"/>
      <c r="BD25" s="13"/>
      <c r="BE25" s="26"/>
      <c r="BF25" s="30">
        <f t="shared" si="0"/>
        <v>3</v>
      </c>
      <c r="BG25" s="30" t="s">
        <v>15</v>
      </c>
      <c r="BH25" s="30">
        <f t="shared" si="1"/>
        <v>0</v>
      </c>
      <c r="BI25" s="26"/>
      <c r="BJ25" s="26"/>
      <c r="BK25" s="26"/>
      <c r="BL25" s="26"/>
      <c r="BM25" s="31" t="str">
        <f>$P$16</f>
        <v>Kirchberg</v>
      </c>
      <c r="BN25" s="54">
        <f>IF(ISBLANK($AW$24),"",COUNT($AW$24,$AW$26,$AZ$28))</f>
        <v>3</v>
      </c>
      <c r="BO25" s="54">
        <f>IF(ISBLANK($AW$24),"",SUM($BF$24+$BF$26+$BH$28))</f>
        <v>5</v>
      </c>
      <c r="BP25" s="54">
        <f>IF(ISBLANK($AW$24),"",SUM($AW$24+$AW$26+$AZ$28))</f>
        <v>2</v>
      </c>
      <c r="BQ25" s="55" t="s">
        <v>15</v>
      </c>
      <c r="BR25" s="54">
        <f>IF(ISBLANK($AZ$24),"",SUM($AZ$24+$AZ$26+$AW$28))</f>
        <v>0</v>
      </c>
      <c r="BS25" s="56">
        <f>IF(ISBLANK($AW$24),"",SUM(BP25-BR25))</f>
        <v>2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3" customFormat="1" ht="18" customHeight="1">
      <c r="B26" s="99">
        <v>3</v>
      </c>
      <c r="C26" s="98"/>
      <c r="D26" s="98">
        <v>1</v>
      </c>
      <c r="E26" s="98"/>
      <c r="F26" s="98"/>
      <c r="G26" s="98"/>
      <c r="H26" s="98"/>
      <c r="I26" s="98"/>
      <c r="J26" s="75">
        <f>J25+$U$10*$X$10+$AL$10</f>
        <v>0.6527777777777777</v>
      </c>
      <c r="K26" s="75"/>
      <c r="L26" s="75"/>
      <c r="M26" s="75"/>
      <c r="N26" s="76"/>
      <c r="O26" s="77" t="str">
        <f>P16</f>
        <v>Kirchberg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11" t="s">
        <v>16</v>
      </c>
      <c r="AF26" s="63" t="str">
        <f>P18</f>
        <v>Wiesmath</v>
      </c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4"/>
      <c r="AW26" s="108">
        <v>0</v>
      </c>
      <c r="AX26" s="109"/>
      <c r="AY26" s="11" t="s">
        <v>15</v>
      </c>
      <c r="AZ26" s="109">
        <v>0</v>
      </c>
      <c r="BA26" s="111"/>
      <c r="BB26" s="112"/>
      <c r="BC26" s="113"/>
      <c r="BD26" s="13"/>
      <c r="BE26" s="26"/>
      <c r="BF26" s="30">
        <f t="shared" si="0"/>
        <v>1</v>
      </c>
      <c r="BG26" s="30" t="s">
        <v>15</v>
      </c>
      <c r="BH26" s="30">
        <f t="shared" si="1"/>
        <v>1</v>
      </c>
      <c r="BI26" s="26"/>
      <c r="BJ26" s="26"/>
      <c r="BK26" s="26"/>
      <c r="BL26" s="26"/>
      <c r="BM26" s="34" t="str">
        <f>$P$19</f>
        <v>Scheiblingkirchen</v>
      </c>
      <c r="BN26" s="54">
        <f>IF(ISBLANK($AZ$25),"",COUNT($AZ$25,$AZ$27,$AW$28))</f>
        <v>3</v>
      </c>
      <c r="BO26" s="54">
        <f>IF(ISBLANK($AZ$25),"",SUM($BH$25+$BH$27+$BF$28))</f>
        <v>4</v>
      </c>
      <c r="BP26" s="54">
        <f>IF(ISBLANK($AZ$25),"",SUM($AZ$25+$AZ$27+$AW$28))</f>
        <v>3</v>
      </c>
      <c r="BQ26" s="55" t="s">
        <v>15</v>
      </c>
      <c r="BR26" s="54">
        <f>IF(ISBLANK($AZ$25),"",SUM($AW$25+$AW$27+$AZ$28))</f>
        <v>2</v>
      </c>
      <c r="BS26" s="56">
        <f>IF(ISBLANK($AZ$25),"",SUM(BP26-BR26))</f>
        <v>1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3" customFormat="1" ht="18" customHeight="1" thickBot="1">
      <c r="B27" s="100">
        <v>4</v>
      </c>
      <c r="C27" s="101"/>
      <c r="D27" s="101">
        <v>1</v>
      </c>
      <c r="E27" s="101"/>
      <c r="F27" s="101"/>
      <c r="G27" s="101"/>
      <c r="H27" s="101"/>
      <c r="I27" s="101"/>
      <c r="J27" s="114">
        <f>J26+$U$10*$X$10+$AL$10</f>
        <v>0.6666666666666665</v>
      </c>
      <c r="K27" s="114"/>
      <c r="L27" s="114"/>
      <c r="M27" s="114"/>
      <c r="N27" s="115"/>
      <c r="O27" s="116" t="str">
        <f>P17</f>
        <v>Zöbern</v>
      </c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7" t="s">
        <v>16</v>
      </c>
      <c r="AF27" s="96" t="str">
        <f>P19</f>
        <v>Scheiblingkirchen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7"/>
      <c r="AW27" s="117">
        <v>0</v>
      </c>
      <c r="AX27" s="118"/>
      <c r="AY27" s="7" t="s">
        <v>15</v>
      </c>
      <c r="AZ27" s="118">
        <v>2</v>
      </c>
      <c r="BA27" s="119"/>
      <c r="BB27" s="106"/>
      <c r="BC27" s="107"/>
      <c r="BD27" s="13"/>
      <c r="BE27" s="26"/>
      <c r="BF27" s="30">
        <f t="shared" si="0"/>
        <v>0</v>
      </c>
      <c r="BG27" s="30" t="s">
        <v>15</v>
      </c>
      <c r="BH27" s="30">
        <f t="shared" si="1"/>
        <v>3</v>
      </c>
      <c r="BI27" s="26"/>
      <c r="BJ27" s="26"/>
      <c r="BK27" s="26"/>
      <c r="BL27" s="26"/>
      <c r="BM27" s="34" t="str">
        <f>$P$17</f>
        <v>Zöbern</v>
      </c>
      <c r="BN27" s="54">
        <f>IF(ISBLANK($AZ$24),"",COUNT($AZ$24,$AW$27,$AZ$29))</f>
        <v>3</v>
      </c>
      <c r="BO27" s="54">
        <f>IF(ISBLANK($AZ$24),"",SUM($BH$24+$BF$27+$BH$29))</f>
        <v>0</v>
      </c>
      <c r="BP27" s="54">
        <f>IF(ISBLANK($AZ$24),"",SUM($AZ$24+$AW$27+$AZ$29))</f>
        <v>0</v>
      </c>
      <c r="BQ27" s="55" t="s">
        <v>15</v>
      </c>
      <c r="BR27" s="54">
        <f>IF(ISBLANK($AW$24),"",SUM($AW$24+$AZ$27+$AW$29))</f>
        <v>6</v>
      </c>
      <c r="BS27" s="56">
        <f>IF(ISBLANK($AZ$24),"",SUM(BP27-BR27))</f>
        <v>-6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3" customFormat="1" ht="18" customHeight="1">
      <c r="B28" s="99">
        <v>5</v>
      </c>
      <c r="C28" s="98"/>
      <c r="D28" s="98">
        <v>1</v>
      </c>
      <c r="E28" s="98"/>
      <c r="F28" s="98"/>
      <c r="G28" s="98"/>
      <c r="H28" s="98"/>
      <c r="I28" s="98"/>
      <c r="J28" s="75">
        <f>J27+$U$10*$X$10+$AL$10</f>
        <v>0.6805555555555554</v>
      </c>
      <c r="K28" s="75"/>
      <c r="L28" s="75"/>
      <c r="M28" s="75"/>
      <c r="N28" s="76"/>
      <c r="O28" s="77" t="str">
        <f>P19</f>
        <v>Scheiblingkirchen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11" t="s">
        <v>16</v>
      </c>
      <c r="AF28" s="63" t="str">
        <f>P16</f>
        <v>Kirchberg</v>
      </c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4"/>
      <c r="AW28" s="108">
        <v>0</v>
      </c>
      <c r="AX28" s="109"/>
      <c r="AY28" s="11" t="s">
        <v>15</v>
      </c>
      <c r="AZ28" s="109">
        <v>0</v>
      </c>
      <c r="BA28" s="111"/>
      <c r="BB28" s="112"/>
      <c r="BC28" s="113"/>
      <c r="BD28" s="13"/>
      <c r="BE28" s="26"/>
      <c r="BF28" s="30">
        <f t="shared" si="0"/>
        <v>1</v>
      </c>
      <c r="BG28" s="30" t="s">
        <v>15</v>
      </c>
      <c r="BH28" s="30">
        <f t="shared" si="1"/>
        <v>1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3" customFormat="1" ht="18" customHeight="1" thickBot="1">
      <c r="B29" s="100">
        <v>6</v>
      </c>
      <c r="C29" s="101"/>
      <c r="D29" s="101">
        <v>1</v>
      </c>
      <c r="E29" s="101"/>
      <c r="F29" s="101"/>
      <c r="G29" s="101"/>
      <c r="H29" s="101"/>
      <c r="I29" s="101"/>
      <c r="J29" s="114">
        <f>J28+$U$10*$X$10+$AL$10</f>
        <v>0.6944444444444442</v>
      </c>
      <c r="K29" s="114"/>
      <c r="L29" s="114"/>
      <c r="M29" s="114"/>
      <c r="N29" s="115"/>
      <c r="O29" s="116" t="str">
        <f>P18</f>
        <v>Wiesmath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7" t="s">
        <v>16</v>
      </c>
      <c r="AF29" s="96" t="str">
        <f>P17</f>
        <v>Zöbern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  <c r="AW29" s="117">
        <v>2</v>
      </c>
      <c r="AX29" s="118"/>
      <c r="AY29" s="7" t="s">
        <v>15</v>
      </c>
      <c r="AZ29" s="118">
        <v>0</v>
      </c>
      <c r="BA29" s="119"/>
      <c r="BB29" s="106"/>
      <c r="BC29" s="107"/>
      <c r="BD29" s="13"/>
      <c r="BE29" s="26"/>
      <c r="BF29" s="30">
        <f t="shared" si="0"/>
        <v>3</v>
      </c>
      <c r="BG29" s="30" t="s">
        <v>15</v>
      </c>
      <c r="BH29" s="30">
        <f t="shared" si="1"/>
        <v>0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4" customFormat="1" ht="18" customHeight="1"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47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59"/>
      <c r="AX30" s="59"/>
      <c r="AY30" s="47"/>
      <c r="AZ30" s="59"/>
      <c r="BA30" s="59"/>
      <c r="BB30" s="59"/>
      <c r="BC30" s="59"/>
      <c r="BE30" s="50"/>
      <c r="BF30" s="52"/>
      <c r="BG30" s="52"/>
      <c r="BH30" s="52"/>
      <c r="BI30" s="50"/>
      <c r="BJ30" s="50"/>
      <c r="BK30" s="50"/>
      <c r="BL30" s="50"/>
      <c r="BM30" s="53"/>
      <c r="BN30" s="48"/>
      <c r="BO30" s="48"/>
      <c r="BP30" s="48"/>
      <c r="BQ30" s="49"/>
      <c r="BR30" s="48"/>
      <c r="BS30" s="48"/>
      <c r="BT30" s="50"/>
      <c r="BU30" s="50"/>
      <c r="BV30" s="51"/>
      <c r="BW30" s="51"/>
      <c r="BX30" s="51"/>
      <c r="BY30" s="51"/>
      <c r="BZ30" s="29"/>
      <c r="CA30" s="29"/>
      <c r="CB30" s="29"/>
      <c r="CC30" s="43"/>
      <c r="CD30" s="43"/>
      <c r="CE30" s="43"/>
      <c r="CF30" s="43"/>
      <c r="CG30" s="43"/>
    </row>
    <row r="31" spans="2:131" s="3" customFormat="1" ht="18" customHeight="1"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1"/>
      <c r="M31" s="61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47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59"/>
      <c r="AX31" s="59"/>
      <c r="AY31" s="47"/>
      <c r="AZ31" s="59"/>
      <c r="BA31" s="59"/>
      <c r="BB31" s="59"/>
      <c r="BC31" s="59"/>
      <c r="BD31" s="13"/>
      <c r="BE31" s="26"/>
      <c r="BF31" s="30"/>
      <c r="BG31" s="30"/>
      <c r="BH31" s="30"/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3" customFormat="1" ht="18" customHeight="1">
      <c r="B32" s="60"/>
      <c r="C32" s="60"/>
      <c r="D32" s="60"/>
      <c r="E32" s="60"/>
      <c r="F32" s="60"/>
      <c r="G32" s="60"/>
      <c r="H32" s="60"/>
      <c r="I32" s="60"/>
      <c r="J32" s="61"/>
      <c r="K32" s="61"/>
      <c r="L32" s="61"/>
      <c r="M32" s="61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7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59"/>
      <c r="AX32" s="59"/>
      <c r="AY32" s="47"/>
      <c r="AZ32" s="59"/>
      <c r="BA32" s="59"/>
      <c r="BB32" s="59"/>
      <c r="BC32" s="59"/>
      <c r="BD32" s="13"/>
      <c r="BE32" s="26"/>
      <c r="BF32" s="30"/>
      <c r="BG32" s="30"/>
      <c r="BH32" s="30"/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3" customFormat="1" ht="18" customHeight="1">
      <c r="B33" s="60"/>
      <c r="C33" s="60"/>
      <c r="D33" s="60"/>
      <c r="E33" s="60"/>
      <c r="F33" s="60"/>
      <c r="G33" s="60"/>
      <c r="H33" s="60"/>
      <c r="I33" s="60"/>
      <c r="J33" s="61"/>
      <c r="K33" s="61"/>
      <c r="L33" s="61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47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59"/>
      <c r="AX33" s="59"/>
      <c r="AY33" s="47"/>
      <c r="AZ33" s="59"/>
      <c r="BA33" s="59"/>
      <c r="BB33" s="59"/>
      <c r="BC33" s="59"/>
      <c r="BD33" s="13"/>
      <c r="BE33" s="26"/>
      <c r="BF33" s="30"/>
      <c r="BG33" s="30"/>
      <c r="BH33" s="30"/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3" customFormat="1" ht="18" customHeight="1"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47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59"/>
      <c r="AX34" s="59"/>
      <c r="AY34" s="47"/>
      <c r="AZ34" s="59"/>
      <c r="BA34" s="59"/>
      <c r="BB34" s="59"/>
      <c r="BC34" s="59"/>
      <c r="BD34" s="13"/>
      <c r="BE34" s="26"/>
      <c r="BF34" s="30"/>
      <c r="BG34" s="30"/>
      <c r="BH34" s="30"/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3" customFormat="1" ht="18" customHeight="1">
      <c r="B35" s="60"/>
      <c r="C35" s="60"/>
      <c r="D35" s="60"/>
      <c r="E35" s="60"/>
      <c r="F35" s="60"/>
      <c r="G35" s="60"/>
      <c r="H35" s="60"/>
      <c r="I35" s="60"/>
      <c r="J35" s="61"/>
      <c r="K35" s="61"/>
      <c r="L35" s="61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47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59"/>
      <c r="AX35" s="59"/>
      <c r="AY35" s="47"/>
      <c r="AZ35" s="59"/>
      <c r="BA35" s="59"/>
      <c r="BB35" s="59"/>
      <c r="BC35" s="59"/>
      <c r="BD35" s="13"/>
      <c r="BE35" s="26"/>
      <c r="BF35" s="30"/>
      <c r="BG35" s="30"/>
      <c r="BH35" s="30"/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1" t="s">
        <v>33</v>
      </c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56:104" ht="6" customHeight="1"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7:85" s="8" customFormat="1" ht="13.5" customHeight="1" thickBot="1">
      <c r="AA39" s="9"/>
      <c r="AB39" s="9"/>
      <c r="AC39" s="9"/>
      <c r="AD39" s="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9:56" ht="13.5" thickBot="1">
      <c r="I40" s="73" t="s">
        <v>26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1" t="s">
        <v>24</v>
      </c>
      <c r="AI40" s="72"/>
      <c r="AJ40" s="72"/>
      <c r="AK40" s="71" t="s">
        <v>18</v>
      </c>
      <c r="AL40" s="72"/>
      <c r="AM40" s="72"/>
      <c r="AN40" s="71" t="s">
        <v>19</v>
      </c>
      <c r="AO40" s="72"/>
      <c r="AP40" s="72"/>
      <c r="AQ40" s="72"/>
      <c r="AR40" s="72"/>
      <c r="AS40" s="71" t="s">
        <v>20</v>
      </c>
      <c r="AT40" s="72"/>
      <c r="AU40" s="110"/>
      <c r="BD40" s="12"/>
    </row>
    <row r="41" spans="9:56" ht="19.5" customHeight="1" thickBot="1">
      <c r="I41" s="93" t="s">
        <v>8</v>
      </c>
      <c r="J41" s="94"/>
      <c r="K41" s="95" t="str">
        <f>BM24</f>
        <v>Wiesmath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102">
        <f>BN24</f>
        <v>3</v>
      </c>
      <c r="AI41" s="94"/>
      <c r="AJ41" s="103"/>
      <c r="AK41" s="94">
        <f>BO24</f>
        <v>7</v>
      </c>
      <c r="AL41" s="94"/>
      <c r="AM41" s="94"/>
      <c r="AN41" s="102">
        <f>BP24</f>
        <v>4</v>
      </c>
      <c r="AO41" s="94"/>
      <c r="AP41" s="45" t="s">
        <v>15</v>
      </c>
      <c r="AQ41" s="94">
        <f>BR24</f>
        <v>1</v>
      </c>
      <c r="AR41" s="103"/>
      <c r="AS41" s="104">
        <f>BS24</f>
        <v>3</v>
      </c>
      <c r="AT41" s="104"/>
      <c r="AU41" s="105"/>
      <c r="BD41" s="12"/>
    </row>
    <row r="42" spans="9:56" ht="19.5" customHeight="1" thickBot="1">
      <c r="I42" s="93" t="s">
        <v>9</v>
      </c>
      <c r="J42" s="94"/>
      <c r="K42" s="95" t="str">
        <f>BM25</f>
        <v>Kirchberg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102">
        <f>BN25</f>
        <v>3</v>
      </c>
      <c r="AI42" s="94"/>
      <c r="AJ42" s="103"/>
      <c r="AK42" s="94">
        <f>BO25</f>
        <v>5</v>
      </c>
      <c r="AL42" s="94"/>
      <c r="AM42" s="94"/>
      <c r="AN42" s="102">
        <f>BP25</f>
        <v>2</v>
      </c>
      <c r="AO42" s="94"/>
      <c r="AP42" s="45" t="s">
        <v>15</v>
      </c>
      <c r="AQ42" s="94">
        <f>BR25</f>
        <v>0</v>
      </c>
      <c r="AR42" s="103"/>
      <c r="AS42" s="104">
        <f>BS25</f>
        <v>2</v>
      </c>
      <c r="AT42" s="104"/>
      <c r="AU42" s="105"/>
      <c r="BD42" s="12"/>
    </row>
    <row r="43" spans="9:56" ht="19.5" customHeight="1" thickBot="1">
      <c r="I43" s="93" t="s">
        <v>10</v>
      </c>
      <c r="J43" s="94"/>
      <c r="K43" s="95" t="str">
        <f>BM26</f>
        <v>Scheiblingkirchen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102">
        <f>BN26</f>
        <v>3</v>
      </c>
      <c r="AI43" s="94"/>
      <c r="AJ43" s="103"/>
      <c r="AK43" s="94">
        <f>BO26</f>
        <v>4</v>
      </c>
      <c r="AL43" s="94"/>
      <c r="AM43" s="94"/>
      <c r="AN43" s="102">
        <f>BP26</f>
        <v>3</v>
      </c>
      <c r="AO43" s="94"/>
      <c r="AP43" s="45" t="s">
        <v>15</v>
      </c>
      <c r="AQ43" s="94">
        <f>BR26</f>
        <v>2</v>
      </c>
      <c r="AR43" s="103"/>
      <c r="AS43" s="104">
        <f>BS26</f>
        <v>1</v>
      </c>
      <c r="AT43" s="104"/>
      <c r="AU43" s="105"/>
      <c r="BD43" s="12"/>
    </row>
    <row r="44" spans="9:47" ht="19.5" customHeight="1" thickBot="1">
      <c r="I44" s="93" t="s">
        <v>11</v>
      </c>
      <c r="J44" s="94"/>
      <c r="K44" s="95" t="str">
        <f>BM27</f>
        <v>Zöbern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102">
        <f>BN27</f>
        <v>3</v>
      </c>
      <c r="AI44" s="94"/>
      <c r="AJ44" s="103"/>
      <c r="AK44" s="94">
        <f>BO27</f>
        <v>0</v>
      </c>
      <c r="AL44" s="94"/>
      <c r="AM44" s="94"/>
      <c r="AN44" s="102">
        <f>BP27</f>
        <v>0</v>
      </c>
      <c r="AO44" s="94"/>
      <c r="AP44" s="45" t="s">
        <v>15</v>
      </c>
      <c r="AQ44" s="94">
        <f>BR27</f>
        <v>6</v>
      </c>
      <c r="AR44" s="103"/>
      <c r="AS44" s="104">
        <f>BS27</f>
        <v>-6</v>
      </c>
      <c r="AT44" s="104"/>
      <c r="AU44" s="105"/>
    </row>
  </sheetData>
  <mergeCells count="172">
    <mergeCell ref="BB24:BC24"/>
    <mergeCell ref="AW24:AX24"/>
    <mergeCell ref="AZ24:BA24"/>
    <mergeCell ref="AW25:AX25"/>
    <mergeCell ref="AZ25:BA25"/>
    <mergeCell ref="BB25:BC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25:C25"/>
    <mergeCell ref="O25:AD25"/>
    <mergeCell ref="AF25:AV25"/>
    <mergeCell ref="J25:N25"/>
    <mergeCell ref="D25:F25"/>
    <mergeCell ref="G25:I25"/>
    <mergeCell ref="B24:C24"/>
    <mergeCell ref="D24:F24"/>
    <mergeCell ref="G24:I24"/>
    <mergeCell ref="J24:N24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D26:F26"/>
    <mergeCell ref="G26:I26"/>
    <mergeCell ref="O26:AD26"/>
    <mergeCell ref="AF26:AV26"/>
    <mergeCell ref="AZ26:BA26"/>
    <mergeCell ref="BB26:BC26"/>
    <mergeCell ref="BB27:BC27"/>
    <mergeCell ref="AW27:AX27"/>
    <mergeCell ref="AZ27:BA27"/>
    <mergeCell ref="G27:I27"/>
    <mergeCell ref="J27:N27"/>
    <mergeCell ref="O27:AD27"/>
    <mergeCell ref="AW26:AX26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AN44:AO44"/>
    <mergeCell ref="AQ44:AR44"/>
    <mergeCell ref="AQ43:AR43"/>
    <mergeCell ref="AS44:AU44"/>
    <mergeCell ref="AN43:AO43"/>
    <mergeCell ref="K44:AG44"/>
    <mergeCell ref="K43:AG43"/>
    <mergeCell ref="AH44:AJ44"/>
    <mergeCell ref="AK44:AM44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AH40:AJ40"/>
    <mergeCell ref="I40:AG40"/>
    <mergeCell ref="AK40:AM40"/>
    <mergeCell ref="J28:N28"/>
    <mergeCell ref="O28:AD28"/>
    <mergeCell ref="AF28:AV28"/>
    <mergeCell ref="O32:AD32"/>
    <mergeCell ref="AF32:AV32"/>
    <mergeCell ref="O30:AD30"/>
    <mergeCell ref="AF30:AV30"/>
    <mergeCell ref="AF24:AV24"/>
    <mergeCell ref="P18:AJ18"/>
    <mergeCell ref="P19:AJ19"/>
    <mergeCell ref="AK19:AL19"/>
    <mergeCell ref="AW30:AX30"/>
    <mergeCell ref="AZ30:BA30"/>
    <mergeCell ref="B30:C30"/>
    <mergeCell ref="D30:F30"/>
    <mergeCell ref="G30:I30"/>
    <mergeCell ref="J30:N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2009-08-01T08:48:17Z</cp:lastPrinted>
  <dcterms:created xsi:type="dcterms:W3CDTF">2002-02-21T07:48:38Z</dcterms:created>
  <dcterms:modified xsi:type="dcterms:W3CDTF">2009-08-22T16:06:43Z</dcterms:modified>
  <cp:category/>
  <cp:version/>
  <cp:contentType/>
  <cp:contentStatus/>
</cp:coreProperties>
</file>