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Pittental'!$A$1:$BD$45</definedName>
  </definedNames>
  <calcPr fullCalcOnLoad="1"/>
</workbook>
</file>

<file path=xl/sharedStrings.xml><?xml version="1.0" encoding="utf-8"?>
<sst xmlns="http://schemas.openxmlformats.org/spreadsheetml/2006/main" count="74" uniqueCount="40">
  <si>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</si>
  <si>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</si>
  <si>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</si>
  <si>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</si>
  <si>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</si>
  <si>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</si>
  <si>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</si>
  <si>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</si>
  <si>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</si>
  <si>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</si>
  <si>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</si>
  <si>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</si>
  <si>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</si>
  <si>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</si>
  <si>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</si>
  <si>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</si>
  <si>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</si>
  <si>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</si>
  <si>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</si>
  <si>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</si>
  <si>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</si>
  <si>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</si>
  <si>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</si>
  <si>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</si>
  <si>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</si>
  <si>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</si>
  <si>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</si>
  <si>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am</t>
  </si>
  <si>
    <t>Teilnehmende Mannschaften</t>
  </si>
  <si>
    <t>Spielplan</t>
  </si>
  <si>
    <t>Abschlußtabelle</t>
  </si>
  <si>
    <t>U13</t>
  </si>
  <si>
    <t>Jugendtag 2011</t>
  </si>
  <si>
    <t>Kirchberg</t>
  </si>
  <si>
    <t>Bad Erlach</t>
  </si>
  <si>
    <t>Scheiblingk.</t>
  </si>
  <si>
    <t>in Kirchschlag</t>
  </si>
  <si>
    <t>Sonntag</t>
  </si>
  <si>
    <t>B</t>
  </si>
  <si>
    <t>SG Bucklige Welt Süd Kig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</si>
</sst>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 shrinkToFit="1"/>
    </xf>
    <xf numFmtId="0" fontId="5" fillId="0" borderId="34" xfId="0" applyFont="1" applyBorder="1" applyAlignment="1">
      <alignment horizontal="left" shrinkToFit="1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294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104775</xdr:colOff>
      <xdr:row>1</xdr:row>
      <xdr:rowOff>95250</xdr:rowOff>
    </xdr:from>
    <xdr:to>
      <xdr:col>45</xdr:col>
      <xdr:colOff>104775</xdr:colOff>
      <xdr:row>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05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1</xdr:row>
      <xdr:rowOff>57150</xdr:rowOff>
    </xdr:from>
    <xdr:to>
      <xdr:col>56</xdr:col>
      <xdr:colOff>0</xdr:colOff>
      <xdr:row>6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524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tabSelected="1" workbookViewId="0" topLeftCell="A1">
      <selection activeCell="G34" sqref="G34:I34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  <col min="132" max="16384" width="1.7109375" style="0" customWidth="1"/>
  </cols>
  <sheetData>
    <row r="1" spans="56:131" ht="7.5" customHeight="1">
      <c r="BD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33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5" s="10" customFormat="1" ht="27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6"/>
      <c r="AR3" s="16"/>
      <c r="AS3" s="16"/>
      <c r="AT3" s="16"/>
      <c r="AU3" s="16"/>
      <c r="AV3" s="16"/>
      <c r="AW3" s="4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119" t="s">
        <v>31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1:85" s="2" customFormat="1" ht="15.75">
      <c r="K6" s="57"/>
      <c r="L6" s="58" t="s">
        <v>27</v>
      </c>
      <c r="M6" s="126" t="s">
        <v>37</v>
      </c>
      <c r="N6" s="126"/>
      <c r="O6" s="126"/>
      <c r="P6" s="126"/>
      <c r="Q6" s="126"/>
      <c r="R6" s="126"/>
      <c r="S6" s="126"/>
      <c r="T6" s="126"/>
      <c r="U6" s="2" t="s">
        <v>0</v>
      </c>
      <c r="Y6" s="127">
        <v>40776</v>
      </c>
      <c r="Z6" s="127"/>
      <c r="AA6" s="127"/>
      <c r="AB6" s="127"/>
      <c r="AC6" s="127"/>
      <c r="AD6" s="127"/>
      <c r="AE6" s="127"/>
      <c r="AF6" s="12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2:85" s="2" customFormat="1" ht="15">
      <c r="B8" s="114" t="s">
        <v>36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5" t="s">
        <v>1</v>
      </c>
      <c r="H10" s="70">
        <v>0.3958333333333333</v>
      </c>
      <c r="I10" s="70"/>
      <c r="J10" s="70"/>
      <c r="K10" s="70"/>
      <c r="L10" s="70"/>
      <c r="M10" s="6" t="s">
        <v>2</v>
      </c>
      <c r="T10" s="5" t="s">
        <v>3</v>
      </c>
      <c r="U10" s="123">
        <v>1</v>
      </c>
      <c r="V10" s="123" t="s">
        <v>4</v>
      </c>
      <c r="W10" s="15" t="s">
        <v>21</v>
      </c>
      <c r="X10" s="69">
        <v>0.0125</v>
      </c>
      <c r="Y10" s="69"/>
      <c r="Z10" s="69"/>
      <c r="AA10" s="69"/>
      <c r="AB10" s="69"/>
      <c r="AC10" s="6" t="s">
        <v>5</v>
      </c>
      <c r="AK10" s="5" t="s">
        <v>6</v>
      </c>
      <c r="AL10" s="69">
        <v>0.001388888888888889</v>
      </c>
      <c r="AM10" s="69"/>
      <c r="AN10" s="69"/>
      <c r="AO10" s="69"/>
      <c r="AP10" s="69"/>
      <c r="AQ10" s="6" t="s">
        <v>5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28</v>
      </c>
      <c r="BD13" s="12"/>
    </row>
    <row r="14" ht="6" customHeight="1" thickBot="1">
      <c r="BD14" s="12"/>
    </row>
    <row r="15" spans="14:56" ht="16.5" thickBot="1">
      <c r="N15" s="120" t="s">
        <v>24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124"/>
      <c r="AL15" s="125"/>
      <c r="BD15" s="12"/>
    </row>
    <row r="16" spans="14:56" ht="15">
      <c r="N16" s="77" t="s">
        <v>7</v>
      </c>
      <c r="O16" s="78"/>
      <c r="P16" s="79" t="s">
        <v>33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73"/>
      <c r="AL16" s="74"/>
      <c r="BD16" s="12"/>
    </row>
    <row r="17" spans="14:56" ht="15">
      <c r="N17" s="75" t="s">
        <v>8</v>
      </c>
      <c r="O17" s="76"/>
      <c r="P17" s="81" t="s">
        <v>34</v>
      </c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2"/>
      <c r="AK17" s="71"/>
      <c r="AL17" s="72"/>
      <c r="BD17" s="12"/>
    </row>
    <row r="18" spans="14:56" ht="15">
      <c r="N18" s="75" t="s">
        <v>9</v>
      </c>
      <c r="O18" s="76"/>
      <c r="P18" s="81" t="s">
        <v>39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  <c r="AK18" s="71"/>
      <c r="AL18" s="72"/>
      <c r="BD18" s="12"/>
    </row>
    <row r="19" spans="14:56" ht="14.25" customHeight="1" thickBot="1">
      <c r="N19" s="115" t="s">
        <v>10</v>
      </c>
      <c r="O19" s="116"/>
      <c r="P19" s="131" t="s">
        <v>35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3"/>
      <c r="AL19" s="134"/>
      <c r="BD19" s="12"/>
    </row>
    <row r="20" ht="12.75">
      <c r="BD20" s="12"/>
    </row>
    <row r="21" spans="2:56" ht="12.75">
      <c r="B21" s="1" t="s">
        <v>29</v>
      </c>
      <c r="BD21" s="12"/>
    </row>
    <row r="22" ht="6" customHeight="1" thickBot="1">
      <c r="BD22" s="12"/>
    </row>
    <row r="23" spans="2:131" s="3" customFormat="1" ht="16.5" customHeight="1" thickBot="1">
      <c r="B23" s="94" t="s">
        <v>11</v>
      </c>
      <c r="C23" s="95"/>
      <c r="D23" s="98" t="s">
        <v>22</v>
      </c>
      <c r="E23" s="99"/>
      <c r="F23" s="100"/>
      <c r="G23" s="98"/>
      <c r="H23" s="99"/>
      <c r="I23" s="100"/>
      <c r="J23" s="98" t="s">
        <v>12</v>
      </c>
      <c r="K23" s="99"/>
      <c r="L23" s="99"/>
      <c r="M23" s="99"/>
      <c r="N23" s="100"/>
      <c r="O23" s="98" t="s">
        <v>13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00"/>
      <c r="AW23" s="98" t="s">
        <v>16</v>
      </c>
      <c r="AX23" s="99"/>
      <c r="AY23" s="99"/>
      <c r="AZ23" s="99"/>
      <c r="BA23" s="100"/>
      <c r="BB23" s="96"/>
      <c r="BC23" s="97"/>
      <c r="BD23" s="13"/>
      <c r="BE23" s="26"/>
      <c r="BF23" s="27" t="s">
        <v>20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4" customFormat="1" ht="18" customHeight="1">
      <c r="B24" s="90">
        <v>1</v>
      </c>
      <c r="C24" s="91"/>
      <c r="D24" s="91" t="s">
        <v>38</v>
      </c>
      <c r="E24" s="91"/>
      <c r="F24" s="91"/>
      <c r="G24" s="91"/>
      <c r="H24" s="91"/>
      <c r="I24" s="91"/>
      <c r="J24" s="92">
        <f>$H$10</f>
        <v>0.3958333333333333</v>
      </c>
      <c r="K24" s="92"/>
      <c r="L24" s="92"/>
      <c r="M24" s="92"/>
      <c r="N24" s="93"/>
      <c r="O24" s="101" t="str">
        <f>P16</f>
        <v>Kirchberg</v>
      </c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1" t="s">
        <v>15</v>
      </c>
      <c r="AF24" s="102" t="str">
        <f>P17</f>
        <v>Bad Erlach</v>
      </c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3"/>
      <c r="AW24" s="61">
        <v>2</v>
      </c>
      <c r="AX24" s="62"/>
      <c r="AY24" s="11" t="s">
        <v>14</v>
      </c>
      <c r="AZ24" s="62">
        <v>0</v>
      </c>
      <c r="BA24" s="63"/>
      <c r="BB24" s="60"/>
      <c r="BC24" s="59"/>
      <c r="BE24" s="26"/>
      <c r="BF24" s="30">
        <f aca="true" t="shared" si="0" ref="BF24:BF29">IF(ISBLANK(AW24),"0",IF(AW24&gt;AZ24,3,IF(AW24=AZ24,1,0)))</f>
        <v>3</v>
      </c>
      <c r="BG24" s="30" t="s">
        <v>14</v>
      </c>
      <c r="BH24" s="30">
        <f aca="true" t="shared" si="1" ref="BH24:BH29">IF(ISBLANK(AZ24),"0",IF(AZ24&gt;AW24,3,IF(AZ24=AW24,1,0)))</f>
        <v>0</v>
      </c>
      <c r="BI24" s="26"/>
      <c r="BJ24" s="26"/>
      <c r="BK24" s="26"/>
      <c r="BL24" s="26"/>
      <c r="BM24" s="31" t="str">
        <f>$P$16</f>
        <v>Kirchberg</v>
      </c>
      <c r="BN24" s="54">
        <f>IF(ISBLANK($AW$24),"",COUNT($AW$24,$AW$26,$AZ$28))</f>
        <v>3</v>
      </c>
      <c r="BO24" s="54">
        <f>IF(ISBLANK($AW$24),"",SUM($BF$24+$BF$26+$BH$28))</f>
        <v>7</v>
      </c>
      <c r="BP24" s="54">
        <f>IF(ISBLANK($AW$24),"",SUM($AW$24+$AW$26+$AZ$28))</f>
        <v>3</v>
      </c>
      <c r="BQ24" s="55" t="s">
        <v>14</v>
      </c>
      <c r="BR24" s="54">
        <f>IF(ISBLANK($AZ$24),"",SUM($AZ$24+$AZ$26+$AW$28))</f>
        <v>0</v>
      </c>
      <c r="BS24" s="56">
        <f>IF(ISBLANK($AW$24),"",SUM(BP24-BR24))</f>
        <v>3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3" customFormat="1" ht="18" customHeight="1" thickBot="1">
      <c r="B25" s="83">
        <v>2</v>
      </c>
      <c r="C25" s="84"/>
      <c r="D25" s="84" t="s">
        <v>38</v>
      </c>
      <c r="E25" s="84"/>
      <c r="F25" s="84"/>
      <c r="G25" s="84"/>
      <c r="H25" s="84"/>
      <c r="I25" s="84"/>
      <c r="J25" s="88">
        <f>J24+$U$10*$X$10+$AL$10</f>
        <v>0.4097222222222222</v>
      </c>
      <c r="K25" s="88"/>
      <c r="L25" s="88"/>
      <c r="M25" s="88"/>
      <c r="N25" s="89"/>
      <c r="O25" s="85" t="str">
        <f>P18</f>
        <v>SG Bucklige Welt Süd Kig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7" t="s">
        <v>15</v>
      </c>
      <c r="AF25" s="86" t="str">
        <f>P19</f>
        <v>Scheiblingk.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7"/>
      <c r="AW25" s="64">
        <v>0</v>
      </c>
      <c r="AX25" s="65"/>
      <c r="AY25" s="7" t="s">
        <v>14</v>
      </c>
      <c r="AZ25" s="65">
        <v>0</v>
      </c>
      <c r="BA25" s="66"/>
      <c r="BB25" s="67"/>
      <c r="BC25" s="68"/>
      <c r="BD25" s="13"/>
      <c r="BE25" s="26"/>
      <c r="BF25" s="30">
        <f t="shared" si="0"/>
        <v>1</v>
      </c>
      <c r="BG25" s="30" t="s">
        <v>14</v>
      </c>
      <c r="BH25" s="30">
        <f t="shared" si="1"/>
        <v>1</v>
      </c>
      <c r="BI25" s="26"/>
      <c r="BJ25" s="26"/>
      <c r="BK25" s="26"/>
      <c r="BL25" s="26"/>
      <c r="BM25" s="34" t="str">
        <f>$P$19</f>
        <v>Scheiblingk.</v>
      </c>
      <c r="BN25" s="54">
        <f>IF(ISBLANK($AZ$25),"",COUNT($AZ$25,$AZ$27,$AW$28))</f>
        <v>3</v>
      </c>
      <c r="BO25" s="54">
        <f>IF(ISBLANK($AZ$25),"",SUM($BH$25+$BH$27+$BF$28))</f>
        <v>5</v>
      </c>
      <c r="BP25" s="54">
        <f>IF(ISBLANK($AZ$25),"",SUM($AZ$25+$AZ$27+$AW$28))</f>
        <v>4</v>
      </c>
      <c r="BQ25" s="55" t="s">
        <v>14</v>
      </c>
      <c r="BR25" s="54">
        <f>IF(ISBLANK($AZ$25),"",SUM($AW$25+$AW$27+$AZ$28))</f>
        <v>0</v>
      </c>
      <c r="BS25" s="56">
        <f>IF(ISBLANK($AZ$25),"",SUM(BP25-BR25))</f>
        <v>4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3" customFormat="1" ht="18" customHeight="1">
      <c r="B26" s="90">
        <v>3</v>
      </c>
      <c r="C26" s="91"/>
      <c r="D26" s="91" t="s">
        <v>38</v>
      </c>
      <c r="E26" s="91"/>
      <c r="F26" s="91"/>
      <c r="G26" s="91"/>
      <c r="H26" s="91"/>
      <c r="I26" s="91"/>
      <c r="J26" s="104">
        <f>J25+$U$10*$X$10+$AL$10</f>
        <v>0.4236111111111111</v>
      </c>
      <c r="K26" s="104"/>
      <c r="L26" s="104"/>
      <c r="M26" s="104"/>
      <c r="N26" s="105"/>
      <c r="O26" s="101" t="str">
        <f>P16</f>
        <v>Kirchberg</v>
      </c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1" t="s">
        <v>15</v>
      </c>
      <c r="AF26" s="102" t="str">
        <f>P18</f>
        <v>SG Bucklige Welt Süd Kig</v>
      </c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61">
        <v>1</v>
      </c>
      <c r="AX26" s="62"/>
      <c r="AY26" s="11" t="s">
        <v>14</v>
      </c>
      <c r="AZ26" s="62">
        <v>0</v>
      </c>
      <c r="BA26" s="63"/>
      <c r="BB26" s="60"/>
      <c r="BC26" s="59"/>
      <c r="BD26" s="13"/>
      <c r="BE26" s="26"/>
      <c r="BF26" s="30">
        <f t="shared" si="0"/>
        <v>3</v>
      </c>
      <c r="BG26" s="30" t="s">
        <v>14</v>
      </c>
      <c r="BH26" s="30">
        <f t="shared" si="1"/>
        <v>0</v>
      </c>
      <c r="BI26" s="26"/>
      <c r="BJ26" s="26"/>
      <c r="BK26" s="26"/>
      <c r="BL26" s="26"/>
      <c r="BM26" s="34" t="str">
        <f>$P$18</f>
        <v>SG Bucklige Welt Süd Kig</v>
      </c>
      <c r="BN26" s="54">
        <f>IF(ISBLANK($AW$25),"",COUNT($AW$25,$AZ$26,$AW$29))</f>
        <v>3</v>
      </c>
      <c r="BO26" s="54">
        <f>IF(ISBLANK($AW$25),"",SUM($BF$25+$BH$26+$BF$29))</f>
        <v>4</v>
      </c>
      <c r="BP26" s="54">
        <f>IF(ISBLANK($AW$25),"",SUM($AW$25+$AZ$26+$AW$29))</f>
        <v>5</v>
      </c>
      <c r="BQ26" s="55" t="s">
        <v>14</v>
      </c>
      <c r="BR26" s="54">
        <f>IF(ISBLANK($AW$25),"",SUM($AZ$25+$AW$26+$AZ$29))</f>
        <v>1</v>
      </c>
      <c r="BS26" s="56">
        <f>IF(ISBLANK($AW$25),"",SUM(BP26-BR26))</f>
        <v>4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3" customFormat="1" ht="18" customHeight="1" thickBot="1">
      <c r="B27" s="83">
        <v>4</v>
      </c>
      <c r="C27" s="84"/>
      <c r="D27" s="84" t="s">
        <v>38</v>
      </c>
      <c r="E27" s="84"/>
      <c r="F27" s="84"/>
      <c r="G27" s="84"/>
      <c r="H27" s="84"/>
      <c r="I27" s="84"/>
      <c r="J27" s="88">
        <f>J26+$U$10*$X$10+$AL$10</f>
        <v>0.4375</v>
      </c>
      <c r="K27" s="88"/>
      <c r="L27" s="88"/>
      <c r="M27" s="88"/>
      <c r="N27" s="89"/>
      <c r="O27" s="85" t="str">
        <f>P17</f>
        <v>Bad Erlach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7" t="s">
        <v>15</v>
      </c>
      <c r="AF27" s="86" t="str">
        <f>P19</f>
        <v>Scheiblingk.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64">
        <v>0</v>
      </c>
      <c r="AX27" s="65"/>
      <c r="AY27" s="7" t="s">
        <v>14</v>
      </c>
      <c r="AZ27" s="65">
        <v>4</v>
      </c>
      <c r="BA27" s="66"/>
      <c r="BB27" s="67"/>
      <c r="BC27" s="68"/>
      <c r="BD27" s="13"/>
      <c r="BE27" s="26"/>
      <c r="BF27" s="30">
        <f t="shared" si="0"/>
        <v>0</v>
      </c>
      <c r="BG27" s="30" t="s">
        <v>14</v>
      </c>
      <c r="BH27" s="30">
        <f t="shared" si="1"/>
        <v>3</v>
      </c>
      <c r="BI27" s="26"/>
      <c r="BJ27" s="26"/>
      <c r="BK27" s="26"/>
      <c r="BL27" s="26"/>
      <c r="BM27" s="34" t="str">
        <f>$P$17</f>
        <v>Bad Erlach</v>
      </c>
      <c r="BN27" s="54">
        <f>IF(ISBLANK($AZ$24),"",COUNT($AZ$24,$AW$27,$AZ$29))</f>
        <v>3</v>
      </c>
      <c r="BO27" s="54">
        <f>IF(ISBLANK($AZ$24),"",SUM($BH$24+$BF$27+$BH$29))</f>
        <v>0</v>
      </c>
      <c r="BP27" s="54">
        <f>IF(ISBLANK($AZ$24),"",SUM($AZ$24+$AW$27+$AZ$29))</f>
        <v>0</v>
      </c>
      <c r="BQ27" s="55" t="s">
        <v>14</v>
      </c>
      <c r="BR27" s="54">
        <f>IF(ISBLANK($AW$24),"",SUM($AW$24+$AZ$27+$AW$29))</f>
        <v>11</v>
      </c>
      <c r="BS27" s="56">
        <f>IF(ISBLANK($AZ$24),"",SUM(BP27-BR27))</f>
        <v>-11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3" customFormat="1" ht="18" customHeight="1">
      <c r="B28" s="90">
        <v>5</v>
      </c>
      <c r="C28" s="91"/>
      <c r="D28" s="91" t="s">
        <v>38</v>
      </c>
      <c r="E28" s="91"/>
      <c r="F28" s="91"/>
      <c r="G28" s="91"/>
      <c r="H28" s="91"/>
      <c r="I28" s="91"/>
      <c r="J28" s="104">
        <f>J27+$U$10*$X$10+$AL$10</f>
        <v>0.4513888888888889</v>
      </c>
      <c r="K28" s="104"/>
      <c r="L28" s="104"/>
      <c r="M28" s="104"/>
      <c r="N28" s="105"/>
      <c r="O28" s="101" t="str">
        <f>P19</f>
        <v>Scheiblingk.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1" t="s">
        <v>15</v>
      </c>
      <c r="AF28" s="102" t="str">
        <f>P16</f>
        <v>Kirchberg</v>
      </c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61">
        <v>0</v>
      </c>
      <c r="AX28" s="62"/>
      <c r="AY28" s="11" t="s">
        <v>14</v>
      </c>
      <c r="AZ28" s="62">
        <v>0</v>
      </c>
      <c r="BA28" s="63"/>
      <c r="BB28" s="60"/>
      <c r="BC28" s="59"/>
      <c r="BD28" s="13"/>
      <c r="BE28" s="26"/>
      <c r="BF28" s="30">
        <f t="shared" si="0"/>
        <v>1</v>
      </c>
      <c r="BG28" s="30" t="s">
        <v>14</v>
      </c>
      <c r="BH28" s="30">
        <f t="shared" si="1"/>
        <v>1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3" customFormat="1" ht="18" customHeight="1" thickBot="1">
      <c r="B29" s="83">
        <v>6</v>
      </c>
      <c r="C29" s="84"/>
      <c r="D29" s="84" t="s">
        <v>38</v>
      </c>
      <c r="E29" s="84"/>
      <c r="F29" s="84"/>
      <c r="G29" s="84"/>
      <c r="H29" s="84"/>
      <c r="I29" s="84"/>
      <c r="J29" s="88">
        <f>J28+$U$10*$X$10+$AL$10</f>
        <v>0.4652777777777778</v>
      </c>
      <c r="K29" s="88"/>
      <c r="L29" s="88"/>
      <c r="M29" s="88"/>
      <c r="N29" s="89"/>
      <c r="O29" s="85" t="str">
        <f>P18</f>
        <v>SG Bucklige Welt Süd Kig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7" t="s">
        <v>15</v>
      </c>
      <c r="AF29" s="86" t="str">
        <f>P17</f>
        <v>Bad Erlach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7"/>
      <c r="AW29" s="64">
        <v>5</v>
      </c>
      <c r="AX29" s="65"/>
      <c r="AY29" s="7" t="s">
        <v>14</v>
      </c>
      <c r="AZ29" s="65">
        <v>0</v>
      </c>
      <c r="BA29" s="66"/>
      <c r="BB29" s="67"/>
      <c r="BC29" s="68"/>
      <c r="BD29" s="13"/>
      <c r="BE29" s="26"/>
      <c r="BF29" s="30">
        <f t="shared" si="0"/>
        <v>3</v>
      </c>
      <c r="BG29" s="30" t="s">
        <v>14</v>
      </c>
      <c r="BH29" s="30">
        <f t="shared" si="1"/>
        <v>0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4" customFormat="1" ht="18" customHeight="1">
      <c r="B30" s="136"/>
      <c r="C30" s="136"/>
      <c r="D30" s="136"/>
      <c r="E30" s="136"/>
      <c r="F30" s="136"/>
      <c r="G30" s="136"/>
      <c r="H30" s="136"/>
      <c r="I30" s="136"/>
      <c r="J30" s="137"/>
      <c r="K30" s="137"/>
      <c r="L30" s="137"/>
      <c r="M30" s="137"/>
      <c r="N30" s="137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47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5"/>
      <c r="AX30" s="135"/>
      <c r="AY30" s="47"/>
      <c r="AZ30" s="135"/>
      <c r="BA30" s="135"/>
      <c r="BB30" s="135"/>
      <c r="BC30" s="135"/>
      <c r="BE30" s="50"/>
      <c r="BF30" s="52"/>
      <c r="BG30" s="52"/>
      <c r="BH30" s="52"/>
      <c r="BI30" s="50"/>
      <c r="BJ30" s="50"/>
      <c r="BK30" s="50"/>
      <c r="BL30" s="50"/>
      <c r="BM30" s="53"/>
      <c r="BN30" s="48"/>
      <c r="BO30" s="48"/>
      <c r="BP30" s="48"/>
      <c r="BQ30" s="49"/>
      <c r="BR30" s="48"/>
      <c r="BS30" s="48"/>
      <c r="BT30" s="50"/>
      <c r="BU30" s="50"/>
      <c r="BV30" s="51"/>
      <c r="BW30" s="51"/>
      <c r="BX30" s="51"/>
      <c r="BY30" s="51"/>
      <c r="BZ30" s="29"/>
      <c r="CA30" s="29"/>
      <c r="CB30" s="29"/>
      <c r="CC30" s="43"/>
      <c r="CD30" s="43"/>
      <c r="CE30" s="43"/>
      <c r="CF30" s="43"/>
      <c r="CG30" s="43"/>
    </row>
    <row r="31" spans="2:131" s="3" customFormat="1" ht="18" customHeight="1">
      <c r="B31" s="136"/>
      <c r="C31" s="136"/>
      <c r="D31" s="136"/>
      <c r="E31" s="136"/>
      <c r="F31" s="136"/>
      <c r="G31" s="136"/>
      <c r="H31" s="136"/>
      <c r="I31" s="136"/>
      <c r="J31" s="137"/>
      <c r="K31" s="137"/>
      <c r="L31" s="137"/>
      <c r="M31" s="137"/>
      <c r="N31" s="137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47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5"/>
      <c r="AX31" s="135"/>
      <c r="AY31" s="47"/>
      <c r="AZ31" s="135"/>
      <c r="BA31" s="135"/>
      <c r="BB31" s="135"/>
      <c r="BC31" s="135"/>
      <c r="BD31" s="13"/>
      <c r="BE31" s="26"/>
      <c r="BF31" s="30"/>
      <c r="BG31" s="30"/>
      <c r="BH31" s="30"/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3" customFormat="1" ht="18" customHeight="1">
      <c r="B32" s="136"/>
      <c r="C32" s="136"/>
      <c r="D32" s="136"/>
      <c r="E32" s="136"/>
      <c r="F32" s="136"/>
      <c r="G32" s="136"/>
      <c r="H32" s="136"/>
      <c r="I32" s="136"/>
      <c r="J32" s="137"/>
      <c r="K32" s="137"/>
      <c r="L32" s="137"/>
      <c r="M32" s="137"/>
      <c r="N32" s="137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47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5"/>
      <c r="AX32" s="135"/>
      <c r="AY32" s="47"/>
      <c r="AZ32" s="135"/>
      <c r="BA32" s="135"/>
      <c r="BB32" s="135"/>
      <c r="BC32" s="135"/>
      <c r="BD32" s="13"/>
      <c r="BE32" s="26"/>
      <c r="BF32" s="30"/>
      <c r="BG32" s="30"/>
      <c r="BH32" s="30"/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3" customFormat="1" ht="18" customHeight="1">
      <c r="B33" s="136"/>
      <c r="C33" s="136"/>
      <c r="D33" s="136"/>
      <c r="E33" s="136"/>
      <c r="F33" s="136"/>
      <c r="G33" s="136"/>
      <c r="H33" s="136"/>
      <c r="I33" s="136"/>
      <c r="J33" s="137"/>
      <c r="K33" s="137"/>
      <c r="L33" s="137"/>
      <c r="M33" s="137"/>
      <c r="N33" s="137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47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5"/>
      <c r="AX33" s="135"/>
      <c r="AY33" s="47"/>
      <c r="AZ33" s="135"/>
      <c r="BA33" s="135"/>
      <c r="BB33" s="135"/>
      <c r="BC33" s="135"/>
      <c r="BD33" s="13"/>
      <c r="BE33" s="26"/>
      <c r="BF33" s="30"/>
      <c r="BG33" s="30"/>
      <c r="BH33" s="30"/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3" customFormat="1" ht="18" customHeight="1">
      <c r="B34" s="136"/>
      <c r="C34" s="136"/>
      <c r="D34" s="136"/>
      <c r="E34" s="136"/>
      <c r="F34" s="136"/>
      <c r="G34" s="136"/>
      <c r="H34" s="136"/>
      <c r="I34" s="136"/>
      <c r="J34" s="137"/>
      <c r="K34" s="137"/>
      <c r="L34" s="137"/>
      <c r="M34" s="137"/>
      <c r="N34" s="137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47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5"/>
      <c r="AX34" s="135"/>
      <c r="AY34" s="47"/>
      <c r="AZ34" s="135"/>
      <c r="BA34" s="135"/>
      <c r="BB34" s="135"/>
      <c r="BC34" s="135"/>
      <c r="BD34" s="13"/>
      <c r="BE34" s="26"/>
      <c r="BF34" s="30"/>
      <c r="BG34" s="30"/>
      <c r="BH34" s="30"/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3" customFormat="1" ht="18" customHeight="1">
      <c r="B35" s="136"/>
      <c r="C35" s="136"/>
      <c r="D35" s="136"/>
      <c r="E35" s="136"/>
      <c r="F35" s="136"/>
      <c r="G35" s="136"/>
      <c r="H35" s="136"/>
      <c r="I35" s="136"/>
      <c r="J35" s="137"/>
      <c r="K35" s="137"/>
      <c r="L35" s="137"/>
      <c r="M35" s="137"/>
      <c r="N35" s="137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47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5"/>
      <c r="AX35" s="135"/>
      <c r="AY35" s="47"/>
      <c r="AZ35" s="135"/>
      <c r="BA35" s="135"/>
      <c r="BB35" s="135"/>
      <c r="BC35" s="135"/>
      <c r="BD35" s="13"/>
      <c r="BE35" s="26"/>
      <c r="BF35" s="30"/>
      <c r="BG35" s="30"/>
      <c r="BH35" s="30"/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1" t="s">
        <v>30</v>
      </c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56:104" ht="6" customHeight="1"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7:85" s="8" customFormat="1" ht="13.5" customHeight="1" thickBot="1">
      <c r="AA39" s="9"/>
      <c r="AB39" s="9"/>
      <c r="AC39" s="9"/>
      <c r="AD39" s="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9:56" ht="13.5" thickBot="1">
      <c r="I40" s="128" t="s">
        <v>25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98" t="s">
        <v>23</v>
      </c>
      <c r="AI40" s="99"/>
      <c r="AJ40" s="99"/>
      <c r="AK40" s="98" t="s">
        <v>17</v>
      </c>
      <c r="AL40" s="99"/>
      <c r="AM40" s="99"/>
      <c r="AN40" s="98" t="s">
        <v>18</v>
      </c>
      <c r="AO40" s="99"/>
      <c r="AP40" s="99"/>
      <c r="AQ40" s="99"/>
      <c r="AR40" s="99"/>
      <c r="AS40" s="98" t="s">
        <v>19</v>
      </c>
      <c r="AT40" s="99"/>
      <c r="AU40" s="110"/>
      <c r="BD40" s="12"/>
    </row>
    <row r="41" spans="9:56" ht="19.5" customHeight="1" thickBot="1">
      <c r="I41" s="108" t="s">
        <v>7</v>
      </c>
      <c r="J41" s="109"/>
      <c r="K41" s="113" t="str">
        <f>BM24</f>
        <v>Kirchberg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1">
        <f>BN24</f>
        <v>3</v>
      </c>
      <c r="AI41" s="109"/>
      <c r="AJ41" s="112"/>
      <c r="AK41" s="109">
        <f>BO24</f>
        <v>7</v>
      </c>
      <c r="AL41" s="109"/>
      <c r="AM41" s="109"/>
      <c r="AN41" s="111">
        <f>BP24</f>
        <v>3</v>
      </c>
      <c r="AO41" s="109"/>
      <c r="AP41" s="45" t="s">
        <v>14</v>
      </c>
      <c r="AQ41" s="109">
        <f>BR24</f>
        <v>0</v>
      </c>
      <c r="AR41" s="112"/>
      <c r="AS41" s="106">
        <f>BS24</f>
        <v>3</v>
      </c>
      <c r="AT41" s="106"/>
      <c r="AU41" s="107"/>
      <c r="BD41" s="12"/>
    </row>
    <row r="42" spans="9:56" ht="19.5" customHeight="1" thickBot="1">
      <c r="I42" s="108" t="s">
        <v>8</v>
      </c>
      <c r="J42" s="109"/>
      <c r="K42" s="113" t="str">
        <f>BM25</f>
        <v>Scheiblingk.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1">
        <f>BN25</f>
        <v>3</v>
      </c>
      <c r="AI42" s="109"/>
      <c r="AJ42" s="112"/>
      <c r="AK42" s="109">
        <f>BO25</f>
        <v>5</v>
      </c>
      <c r="AL42" s="109"/>
      <c r="AM42" s="109"/>
      <c r="AN42" s="111">
        <f>BP25</f>
        <v>4</v>
      </c>
      <c r="AO42" s="109"/>
      <c r="AP42" s="45" t="s">
        <v>14</v>
      </c>
      <c r="AQ42" s="109">
        <f>BR25</f>
        <v>0</v>
      </c>
      <c r="AR42" s="112"/>
      <c r="AS42" s="106">
        <f>BS25</f>
        <v>4</v>
      </c>
      <c r="AT42" s="106"/>
      <c r="AU42" s="107"/>
      <c r="BD42" s="12"/>
    </row>
    <row r="43" spans="9:56" ht="19.5" customHeight="1" thickBot="1">
      <c r="I43" s="108" t="s">
        <v>9</v>
      </c>
      <c r="J43" s="109"/>
      <c r="K43" s="113" t="str">
        <f>BM26</f>
        <v>SG Bucklige Welt Süd Kig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1">
        <f>BN26</f>
        <v>3</v>
      </c>
      <c r="AI43" s="109"/>
      <c r="AJ43" s="112"/>
      <c r="AK43" s="109">
        <f>BO26</f>
        <v>4</v>
      </c>
      <c r="AL43" s="109"/>
      <c r="AM43" s="109"/>
      <c r="AN43" s="111">
        <f>BP26</f>
        <v>5</v>
      </c>
      <c r="AO43" s="109"/>
      <c r="AP43" s="45" t="s">
        <v>14</v>
      </c>
      <c r="AQ43" s="109">
        <f>BR26</f>
        <v>1</v>
      </c>
      <c r="AR43" s="112"/>
      <c r="AS43" s="106">
        <f>BS26</f>
        <v>4</v>
      </c>
      <c r="AT43" s="106"/>
      <c r="AU43" s="107"/>
      <c r="BD43" s="12"/>
    </row>
    <row r="44" spans="9:47" ht="19.5" customHeight="1" thickBot="1">
      <c r="I44" s="108" t="s">
        <v>10</v>
      </c>
      <c r="J44" s="109"/>
      <c r="K44" s="113" t="str">
        <f>BM27</f>
        <v>Bad Erlach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1">
        <f>BN27</f>
        <v>3</v>
      </c>
      <c r="AI44" s="109"/>
      <c r="AJ44" s="112"/>
      <c r="AK44" s="109">
        <f>BO27</f>
        <v>0</v>
      </c>
      <c r="AL44" s="109"/>
      <c r="AM44" s="109"/>
      <c r="AN44" s="111">
        <f>BP27</f>
        <v>0</v>
      </c>
      <c r="AO44" s="109"/>
      <c r="AP44" s="45" t="s">
        <v>14</v>
      </c>
      <c r="AQ44" s="109">
        <f>BR27</f>
        <v>11</v>
      </c>
      <c r="AR44" s="112"/>
      <c r="AS44" s="106">
        <f>BS27</f>
        <v>-11</v>
      </c>
      <c r="AT44" s="106"/>
      <c r="AU44" s="107"/>
    </row>
  </sheetData>
  <mergeCells count="172"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AW30:AX30"/>
    <mergeCell ref="AZ30:BA30"/>
    <mergeCell ref="B30:C30"/>
    <mergeCell ref="D30:F30"/>
    <mergeCell ref="G30:I30"/>
    <mergeCell ref="J30:N30"/>
    <mergeCell ref="AF24:AV24"/>
    <mergeCell ref="P18:AJ18"/>
    <mergeCell ref="P19:AJ19"/>
    <mergeCell ref="AK19:AL19"/>
    <mergeCell ref="AH40:AJ40"/>
    <mergeCell ref="I40:AG40"/>
    <mergeCell ref="AK40:AM40"/>
    <mergeCell ref="J28:N28"/>
    <mergeCell ref="O28:AD28"/>
    <mergeCell ref="AF28:AV28"/>
    <mergeCell ref="O32:AD32"/>
    <mergeCell ref="AF32:AV32"/>
    <mergeCell ref="O30:AD30"/>
    <mergeCell ref="AF30:AV30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K44:AG44"/>
    <mergeCell ref="K43:AG43"/>
    <mergeCell ref="AH44:AJ44"/>
    <mergeCell ref="AK44:AM44"/>
    <mergeCell ref="AN44:AO44"/>
    <mergeCell ref="AQ44:AR44"/>
    <mergeCell ref="AQ43:AR43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G27:I27"/>
    <mergeCell ref="J27:N27"/>
    <mergeCell ref="O27:AD27"/>
    <mergeCell ref="AW26:AX26"/>
    <mergeCell ref="AZ26:BA26"/>
    <mergeCell ref="BB26:BC26"/>
    <mergeCell ref="BB27:BC27"/>
    <mergeCell ref="AW27:AX27"/>
    <mergeCell ref="AZ27:BA27"/>
    <mergeCell ref="D26:F26"/>
    <mergeCell ref="G26:I26"/>
    <mergeCell ref="O26:AD26"/>
    <mergeCell ref="AF26:AV26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B24:C24"/>
    <mergeCell ref="D24:F24"/>
    <mergeCell ref="G24:I24"/>
    <mergeCell ref="J24:N24"/>
    <mergeCell ref="B25:C25"/>
    <mergeCell ref="O25:AD25"/>
    <mergeCell ref="AF25:AV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B24:BC24"/>
    <mergeCell ref="AW24:AX24"/>
    <mergeCell ref="AZ24:BA24"/>
    <mergeCell ref="AW25:AX25"/>
    <mergeCell ref="AZ25:BA25"/>
    <mergeCell ref="BB25:BC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                                 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2009-08-01T08:45:23Z</cp:lastPrinted>
  <dcterms:created xsi:type="dcterms:W3CDTF">2002-02-21T07:48:38Z</dcterms:created>
  <dcterms:modified xsi:type="dcterms:W3CDTF">2011-08-21T13:13:08Z</dcterms:modified>
  <cp:category/>
  <cp:version/>
  <cp:contentType/>
  <cp:contentStatus/>
</cp:coreProperties>
</file>