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595" windowHeight="6150" activeTab="0"/>
  </bookViews>
  <sheets>
    <sheet name="PC-Version Pittental" sheetId="1" r:id="rId1"/>
  </sheets>
  <definedNames>
    <definedName name="_xlnm.Print_Area" localSheetId="0">'PC-Version Pittental'!$A$1:$BD$104</definedName>
  </definedNames>
  <calcPr fullCalcOnLoad="1"/>
</workbook>
</file>

<file path=xl/sharedStrings.xml><?xml version="1.0" encoding="utf-8"?>
<sst xmlns="http://schemas.openxmlformats.org/spreadsheetml/2006/main" count="215" uniqueCount="59">
  <si>
    <t>, den</t>
  </si>
  <si>
    <t>Beginn:</t>
  </si>
  <si>
    <t>Uhr</t>
  </si>
  <si>
    <t>Spielzeit:</t>
  </si>
  <si>
    <t>min</t>
  </si>
  <si>
    <t>Pause:</t>
  </si>
  <si>
    <t>1.</t>
  </si>
  <si>
    <t>2.</t>
  </si>
  <si>
    <t>3.</t>
  </si>
  <si>
    <t>4.</t>
  </si>
  <si>
    <t>5.</t>
  </si>
  <si>
    <t>Gruppe A</t>
  </si>
  <si>
    <t>Gruppe B</t>
  </si>
  <si>
    <t>Nr.</t>
  </si>
  <si>
    <t>Grp.</t>
  </si>
  <si>
    <t>A</t>
  </si>
  <si>
    <t>Beginn</t>
  </si>
  <si>
    <t>Spielpaarung</t>
  </si>
  <si>
    <t>:</t>
  </si>
  <si>
    <t>-</t>
  </si>
  <si>
    <t>Ergebnis</t>
  </si>
  <si>
    <t>B</t>
  </si>
  <si>
    <t>Pkt.</t>
  </si>
  <si>
    <t>Tore</t>
  </si>
  <si>
    <t>Diff.</t>
  </si>
  <si>
    <t>Punkte</t>
  </si>
  <si>
    <t>Endspiel</t>
  </si>
  <si>
    <t>x</t>
  </si>
  <si>
    <t>6.</t>
  </si>
  <si>
    <t>Spiel um Platz 3</t>
  </si>
  <si>
    <t>2. Gruppe 1</t>
  </si>
  <si>
    <t>2. Gruppe 2</t>
  </si>
  <si>
    <t>1. Gruppe 1</t>
  </si>
  <si>
    <t>1. Gruppe 2</t>
  </si>
  <si>
    <t>Jugendgruppe Pittental</t>
  </si>
  <si>
    <t>am</t>
  </si>
  <si>
    <t>Teilnehmende Mannschaften</t>
  </si>
  <si>
    <t>Spielplan Vorrunde</t>
  </si>
  <si>
    <t>Abschlußtabellen Vorrunde</t>
  </si>
  <si>
    <t>Platzierungen</t>
  </si>
  <si>
    <t xml:space="preserve"> </t>
  </si>
  <si>
    <t>7.</t>
  </si>
  <si>
    <t>8.</t>
  </si>
  <si>
    <t>9.</t>
  </si>
  <si>
    <t>Finalrunden</t>
  </si>
  <si>
    <t>Scheiblingkirchen</t>
  </si>
  <si>
    <t>Howodo</t>
  </si>
  <si>
    <t>Kirchberg</t>
  </si>
  <si>
    <t>Krumbach</t>
  </si>
  <si>
    <t>Platz</t>
  </si>
  <si>
    <t>Hochneukirchen</t>
  </si>
  <si>
    <t>Kirchschlag</t>
  </si>
  <si>
    <t>Schauerberg</t>
  </si>
  <si>
    <t>Jugendtag 2012</t>
  </si>
  <si>
    <t>U 12</t>
  </si>
  <si>
    <t>Samstag</t>
  </si>
  <si>
    <t>in Hochwolkersdorf</t>
  </si>
  <si>
    <t>Bad Erlach</t>
  </si>
  <si>
    <t>Wiesmath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</si>
</sst>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[$-407]dddd\,\ d\.\ mmmm\ yyyy"/>
    <numFmt numFmtId="181" formatCode="mm:ss.0;@"/>
    <numFmt numFmtId="182" formatCode="h:mm;@"/>
    <numFmt numFmtId="183" formatCode="[$-F400]h:mm:ss\ AM/PM"/>
    <numFmt numFmtId="184" formatCode="0_ ;[Red]\-0\ "/>
    <numFmt numFmtId="185" formatCode="00000"/>
    <numFmt numFmtId="186" formatCode="&quot;Ja&quot;;&quot;Ja&quot;;&quot;Nein&quot;"/>
    <numFmt numFmtId="187" formatCode="&quot;Wahr&quot;;&quot;Wahr&quot;;&quot;Falsch&quot;"/>
    <numFmt numFmtId="188" formatCode="&quot;Ein&quot;;&quot;Ein&quot;;&quot;Aus&quot;"/>
    <numFmt numFmtId="189" formatCode="[$€-2]\ #,##0.00_);[Red]\([$€-2]\ #,##0.00\)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22"/>
      <name val="Comic Sans MS"/>
      <family val="4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sz val="18"/>
      <name val="Comic Sans MS"/>
      <family val="4"/>
    </font>
    <font>
      <sz val="10"/>
      <color indexed="9"/>
      <name val="Arial"/>
      <family val="0"/>
    </font>
    <font>
      <sz val="18"/>
      <color indexed="9"/>
      <name val="Comic Sans MS"/>
      <family val="4"/>
    </font>
    <font>
      <sz val="12"/>
      <color indexed="9"/>
      <name val="Arial"/>
      <family val="0"/>
    </font>
    <font>
      <b/>
      <sz val="10"/>
      <color indexed="9"/>
      <name val="Arial"/>
      <family val="0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b/>
      <sz val="9"/>
      <color indexed="9"/>
      <name val="Arial"/>
      <family val="0"/>
    </font>
    <font>
      <b/>
      <sz val="14"/>
      <name val="Arial"/>
      <family val="2"/>
    </font>
    <font>
      <b/>
      <sz val="10"/>
      <color indexed="22"/>
      <name val="Arial"/>
      <family val="2"/>
    </font>
    <font>
      <b/>
      <sz val="12"/>
      <color indexed="1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8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2" fillId="0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5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1" fillId="0" borderId="0" xfId="0" applyFont="1" applyFill="1" applyBorder="1" applyAlignment="1">
      <alignment vertical="center"/>
    </xf>
    <xf numFmtId="0" fontId="14" fillId="0" borderId="0" xfId="0" applyFont="1" applyFill="1" applyBorder="1" applyAlignment="1" applyProtection="1">
      <alignment horizontal="centerContinuous"/>
      <protection hidden="1"/>
    </xf>
    <xf numFmtId="0" fontId="11" fillId="0" borderId="0" xfId="0" applyFont="1" applyFill="1" applyBorder="1" applyAlignment="1" applyProtection="1">
      <alignment horizontal="centerContinuous"/>
      <protection hidden="1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 readingOrder="2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 shrinkToFit="1"/>
    </xf>
    <xf numFmtId="182" fontId="0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1" fillId="0" borderId="0" xfId="0" applyFont="1" applyFill="1" applyAlignment="1">
      <alignment vertical="center"/>
    </xf>
    <xf numFmtId="0" fontId="17" fillId="0" borderId="0" xfId="0" applyFont="1" applyFill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2" fillId="0" borderId="6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7" fillId="0" borderId="0" xfId="0" applyFont="1" applyAlignment="1">
      <alignment/>
    </xf>
    <xf numFmtId="0" fontId="15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 shrinkToFit="1"/>
    </xf>
    <xf numFmtId="0" fontId="2" fillId="0" borderId="0" xfId="0" applyFont="1" applyBorder="1" applyAlignment="1">
      <alignment horizontal="center" vertical="center"/>
    </xf>
    <xf numFmtId="184" fontId="0" fillId="0" borderId="0" xfId="0" applyNumberFormat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1" fontId="11" fillId="0" borderId="0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1" fontId="11" fillId="0" borderId="0" xfId="0" applyNumberFormat="1" applyFont="1" applyFill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84" fontId="11" fillId="0" borderId="0" xfId="0" applyNumberFormat="1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18" fillId="0" borderId="3" xfId="0" applyFont="1" applyFill="1" applyBorder="1" applyAlignment="1" applyProtection="1">
      <alignment horizontal="center" vertical="center"/>
      <protection hidden="1"/>
    </xf>
    <xf numFmtId="0" fontId="18" fillId="0" borderId="1" xfId="0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shrinkToFit="1"/>
    </xf>
    <xf numFmtId="184" fontId="0" fillId="0" borderId="0" xfId="0" applyNumberForma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82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184" fontId="0" fillId="0" borderId="0" xfId="0" applyNumberFormat="1" applyFill="1" applyBorder="1" applyAlignment="1">
      <alignment vertical="center"/>
    </xf>
    <xf numFmtId="0" fontId="18" fillId="0" borderId="8" xfId="0" applyFont="1" applyFill="1" applyBorder="1" applyAlignment="1" applyProtection="1">
      <alignment horizontal="center" vertical="center"/>
      <protection hidden="1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0" fontId="0" fillId="0" borderId="1" xfId="0" applyBorder="1" applyAlignment="1">
      <alignment/>
    </xf>
    <xf numFmtId="0" fontId="7" fillId="0" borderId="1" xfId="0" applyFont="1" applyFill="1" applyBorder="1" applyAlignment="1">
      <alignment vertical="center"/>
    </xf>
    <xf numFmtId="0" fontId="0" fillId="0" borderId="2" xfId="0" applyFill="1" applyBorder="1" applyAlignment="1">
      <alignment vertical="center" shrinkToFi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20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45" fontId="3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8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6" fillId="0" borderId="0" xfId="0" applyFont="1" applyAlignment="1">
      <alignment horizontal="right"/>
    </xf>
    <xf numFmtId="184" fontId="0" fillId="0" borderId="10" xfId="0" applyNumberFormat="1" applyBorder="1" applyAlignment="1">
      <alignment horizontal="center" vertical="center"/>
    </xf>
    <xf numFmtId="184" fontId="0" fillId="0" borderId="7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5" fontId="3" fillId="0" borderId="5" xfId="0" applyNumberFormat="1" applyFont="1" applyBorder="1" applyAlignment="1">
      <alignment horizontal="center"/>
    </xf>
    <xf numFmtId="184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18" fillId="0" borderId="13" xfId="0" applyFont="1" applyFill="1" applyBorder="1" applyAlignment="1" applyProtection="1">
      <alignment horizontal="center" vertical="center"/>
      <protection hidden="1"/>
    </xf>
    <xf numFmtId="0" fontId="18" fillId="0" borderId="9" xfId="0" applyFont="1" applyFill="1" applyBorder="1" applyAlignment="1" applyProtection="1">
      <alignment horizontal="center" vertical="center"/>
      <protection hidden="1"/>
    </xf>
    <xf numFmtId="0" fontId="18" fillId="0" borderId="22" xfId="0" applyFont="1" applyFill="1" applyBorder="1" applyAlignment="1" applyProtection="1">
      <alignment horizontal="center" vertical="center"/>
      <protection hidden="1"/>
    </xf>
    <xf numFmtId="0" fontId="18" fillId="0" borderId="2" xfId="0" applyFont="1" applyFill="1" applyBorder="1" applyAlignment="1" applyProtection="1">
      <alignment horizontal="left" vertical="center"/>
      <protection hidden="1"/>
    </xf>
    <xf numFmtId="0" fontId="18" fillId="0" borderId="23" xfId="0" applyFont="1" applyFill="1" applyBorder="1" applyAlignment="1" applyProtection="1">
      <alignment horizontal="left" vertical="center"/>
      <protection hidden="1"/>
    </xf>
    <xf numFmtId="0" fontId="1" fillId="0" borderId="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7" fillId="2" borderId="24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6" xfId="0" applyBorder="1" applyAlignment="1">
      <alignment horizontal="left" vertical="center" shrinkToFit="1"/>
    </xf>
    <xf numFmtId="0" fontId="0" fillId="0" borderId="7" xfId="0" applyBorder="1" applyAlignment="1">
      <alignment horizontal="left" vertical="center" shrinkToFit="1"/>
    </xf>
    <xf numFmtId="0" fontId="0" fillId="0" borderId="27" xfId="0" applyBorder="1" applyAlignment="1">
      <alignment horizontal="left" vertical="center" shrinkToFit="1"/>
    </xf>
    <xf numFmtId="0" fontId="0" fillId="0" borderId="28" xfId="0" applyBorder="1" applyAlignment="1">
      <alignment horizontal="left" vertical="center" shrinkToFit="1"/>
    </xf>
    <xf numFmtId="0" fontId="0" fillId="0" borderId="29" xfId="0" applyBorder="1" applyAlignment="1">
      <alignment horizontal="left" vertical="center" shrinkToFit="1"/>
    </xf>
    <xf numFmtId="0" fontId="0" fillId="0" borderId="30" xfId="0" applyBorder="1" applyAlignment="1">
      <alignment horizontal="left" vertical="center" shrinkToFit="1"/>
    </xf>
    <xf numFmtId="0" fontId="0" fillId="0" borderId="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20" fontId="20" fillId="0" borderId="5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84" fontId="0" fillId="0" borderId="13" xfId="0" applyNumberFormat="1" applyBorder="1" applyAlignment="1">
      <alignment horizontal="center" vertical="center"/>
    </xf>
    <xf numFmtId="184" fontId="0" fillId="0" borderId="9" xfId="0" applyNumberFormat="1" applyBorder="1" applyAlignment="1">
      <alignment horizontal="center" vertical="center"/>
    </xf>
    <xf numFmtId="184" fontId="0" fillId="0" borderId="11" xfId="0" applyNumberFormat="1" applyBorder="1" applyAlignment="1">
      <alignment horizontal="center" vertical="center"/>
    </xf>
    <xf numFmtId="0" fontId="0" fillId="0" borderId="37" xfId="0" applyBorder="1" applyAlignment="1">
      <alignment horizontal="left" vertical="center" shrinkToFit="1"/>
    </xf>
    <xf numFmtId="0" fontId="0" fillId="0" borderId="9" xfId="0" applyBorder="1" applyAlignment="1">
      <alignment horizontal="left" vertical="center" shrinkToFit="1"/>
    </xf>
    <xf numFmtId="0" fontId="0" fillId="0" borderId="22" xfId="0" applyBorder="1" applyAlignment="1">
      <alignment horizontal="left" vertical="center" shrinkToFit="1"/>
    </xf>
    <xf numFmtId="0" fontId="0" fillId="0" borderId="38" xfId="0" applyBorder="1" applyAlignment="1">
      <alignment horizontal="center" vertical="center"/>
    </xf>
    <xf numFmtId="0" fontId="6" fillId="0" borderId="1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4" xfId="0" applyFont="1" applyBorder="1" applyAlignment="1">
      <alignment horizontal="left" shrinkToFit="1"/>
    </xf>
    <xf numFmtId="184" fontId="0" fillId="0" borderId="34" xfId="0" applyNumberFormat="1" applyBorder="1" applyAlignment="1">
      <alignment horizontal="center" vertical="center"/>
    </xf>
    <xf numFmtId="184" fontId="0" fillId="0" borderId="6" xfId="0" applyNumberFormat="1" applyBorder="1" applyAlignment="1">
      <alignment horizontal="center" vertical="center"/>
    </xf>
    <xf numFmtId="184" fontId="0" fillId="0" borderId="35" xfId="0" applyNumberForma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20" fontId="0" fillId="3" borderId="9" xfId="0" applyNumberFormat="1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left" vertical="center" shrinkToFit="1"/>
    </xf>
    <xf numFmtId="0" fontId="2" fillId="0" borderId="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left" vertical="center" shrinkToFit="1"/>
    </xf>
    <xf numFmtId="0" fontId="2" fillId="4" borderId="7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20" fontId="0" fillId="0" borderId="7" xfId="0" applyNumberFormat="1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20" fontId="0" fillId="3" borderId="7" xfId="0" applyNumberFormat="1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left" vertical="center" shrinkToFit="1"/>
    </xf>
    <xf numFmtId="0" fontId="2" fillId="2" borderId="7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20" fontId="0" fillId="2" borderId="7" xfId="0" applyNumberFormat="1" applyFont="1" applyFill="1" applyBorder="1" applyAlignment="1">
      <alignment horizontal="center" vertical="center"/>
    </xf>
    <xf numFmtId="20" fontId="0" fillId="3" borderId="27" xfId="0" applyNumberFormat="1" applyFont="1" applyFill="1" applyBorder="1" applyAlignment="1">
      <alignment horizontal="center" vertical="center"/>
    </xf>
    <xf numFmtId="20" fontId="0" fillId="3" borderId="1" xfId="0" applyNumberFormat="1" applyFont="1" applyFill="1" applyBorder="1" applyAlignment="1">
      <alignment horizontal="center" vertical="center"/>
    </xf>
    <xf numFmtId="20" fontId="0" fillId="3" borderId="26" xfId="0" applyNumberFormat="1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7" fillId="2" borderId="41" xfId="0" applyFont="1" applyFill="1" applyBorder="1" applyAlignment="1">
      <alignment horizontal="center" vertical="center"/>
    </xf>
    <xf numFmtId="0" fontId="7" fillId="2" borderId="42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left" vertical="center" shrinkToFit="1"/>
    </xf>
    <xf numFmtId="0" fontId="0" fillId="0" borderId="34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20" fontId="0" fillId="0" borderId="41" xfId="0" applyNumberFormat="1" applyFont="1" applyFill="1" applyBorder="1" applyAlignment="1">
      <alignment horizontal="center" vertical="center"/>
    </xf>
    <xf numFmtId="0" fontId="6" fillId="0" borderId="4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shrinkToFit="1"/>
    </xf>
    <xf numFmtId="0" fontId="0" fillId="0" borderId="44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6" fillId="0" borderId="46" xfId="0" applyFont="1" applyBorder="1" applyAlignment="1">
      <alignment horizontal="left" shrinkToFit="1"/>
    </xf>
    <xf numFmtId="0" fontId="2" fillId="2" borderId="47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46" xfId="0" applyFont="1" applyFill="1" applyBorder="1" applyAlignment="1">
      <alignment horizontal="center"/>
    </xf>
    <xf numFmtId="0" fontId="19" fillId="2" borderId="47" xfId="0" applyFont="1" applyFill="1" applyBorder="1" applyAlignment="1">
      <alignment horizontal="center"/>
    </xf>
    <xf numFmtId="0" fontId="19" fillId="2" borderId="15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20" fontId="3" fillId="0" borderId="5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46" xfId="0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4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182" fontId="0" fillId="0" borderId="14" xfId="0" applyNumberFormat="1" applyFont="1" applyFill="1" applyBorder="1" applyAlignment="1">
      <alignment horizontal="center" vertical="center"/>
    </xf>
    <xf numFmtId="182" fontId="0" fillId="0" borderId="46" xfId="0" applyNumberFormat="1" applyFont="1" applyFill="1" applyBorder="1" applyAlignment="1">
      <alignment horizontal="center" vertical="center"/>
    </xf>
    <xf numFmtId="182" fontId="0" fillId="0" borderId="15" xfId="0" applyNumberFormat="1" applyFont="1" applyFill="1" applyBorder="1" applyAlignment="1">
      <alignment horizontal="center" vertical="center"/>
    </xf>
    <xf numFmtId="182" fontId="0" fillId="0" borderId="16" xfId="0" applyNumberFormat="1" applyFont="1" applyFill="1" applyBorder="1" applyAlignment="1">
      <alignment horizontal="center" vertical="center"/>
    </xf>
    <xf numFmtId="182" fontId="0" fillId="0" borderId="4" xfId="0" applyNumberFormat="1" applyFont="1" applyFill="1" applyBorder="1" applyAlignment="1">
      <alignment horizontal="center" vertical="center"/>
    </xf>
    <xf numFmtId="182" fontId="0" fillId="0" borderId="17" xfId="0" applyNumberFormat="1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left" vertical="center" shrinkToFit="1"/>
    </xf>
    <xf numFmtId="0" fontId="0" fillId="0" borderId="3" xfId="0" applyFont="1" applyFill="1" applyBorder="1" applyAlignment="1">
      <alignment horizontal="left" vertical="center" shrinkToFit="1"/>
    </xf>
    <xf numFmtId="0" fontId="0" fillId="0" borderId="31" xfId="0" applyFont="1" applyFill="1" applyBorder="1" applyAlignment="1">
      <alignment horizontal="left" vertical="center" shrinkToFit="1"/>
    </xf>
    <xf numFmtId="0" fontId="2" fillId="5" borderId="14" xfId="0" applyFont="1" applyFill="1" applyBorder="1" applyAlignment="1">
      <alignment horizontal="center" vertical="center"/>
    </xf>
    <xf numFmtId="0" fontId="2" fillId="5" borderId="46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0" fontId="1" fillId="0" borderId="38" xfId="0" applyFont="1" applyBorder="1" applyAlignment="1">
      <alignment horizontal="center"/>
    </xf>
    <xf numFmtId="0" fontId="18" fillId="0" borderId="33" xfId="0" applyFont="1" applyFill="1" applyBorder="1" applyAlignment="1" applyProtection="1">
      <alignment horizontal="center" vertical="center"/>
      <protection hidden="1"/>
    </xf>
    <xf numFmtId="0" fontId="18" fillId="0" borderId="3" xfId="0" applyFont="1" applyFill="1" applyBorder="1" applyAlignment="1" applyProtection="1">
      <alignment horizontal="center" vertical="center"/>
      <protection hidden="1"/>
    </xf>
    <xf numFmtId="0" fontId="18" fillId="0" borderId="3" xfId="0" applyFont="1" applyFill="1" applyBorder="1" applyAlignment="1" applyProtection="1">
      <alignment horizontal="left" vertical="center"/>
      <protection hidden="1"/>
    </xf>
    <xf numFmtId="0" fontId="18" fillId="0" borderId="31" xfId="0" applyFont="1" applyFill="1" applyBorder="1" applyAlignment="1" applyProtection="1">
      <alignment horizontal="left" vertical="center"/>
      <protection hidden="1"/>
    </xf>
    <xf numFmtId="0" fontId="18" fillId="0" borderId="25" xfId="0" applyFont="1" applyFill="1" applyBorder="1" applyAlignment="1" applyProtection="1">
      <alignment horizontal="center" vertical="center"/>
      <protection hidden="1"/>
    </xf>
    <xf numFmtId="0" fontId="18" fillId="0" borderId="1" xfId="0" applyFont="1" applyFill="1" applyBorder="1" applyAlignment="1" applyProtection="1">
      <alignment horizontal="center" vertical="center"/>
      <protection hidden="1"/>
    </xf>
    <xf numFmtId="0" fontId="18" fillId="0" borderId="1" xfId="0" applyFont="1" applyFill="1" applyBorder="1" applyAlignment="1" applyProtection="1">
      <alignment horizontal="left" vertical="center"/>
      <protection hidden="1"/>
    </xf>
    <xf numFmtId="0" fontId="18" fillId="0" borderId="32" xfId="0" applyFont="1" applyFill="1" applyBorder="1" applyAlignment="1" applyProtection="1">
      <alignment horizontal="left" vertical="center"/>
      <protection hidden="1"/>
    </xf>
    <xf numFmtId="0" fontId="18" fillId="0" borderId="48" xfId="0" applyFont="1" applyFill="1" applyBorder="1" applyAlignment="1" applyProtection="1">
      <alignment horizontal="center" vertical="center"/>
      <protection hidden="1"/>
    </xf>
    <xf numFmtId="0" fontId="18" fillId="0" borderId="8" xfId="0" applyFont="1" applyFill="1" applyBorder="1" applyAlignment="1" applyProtection="1">
      <alignment horizontal="center" vertical="center"/>
      <protection hidden="1"/>
    </xf>
    <xf numFmtId="0" fontId="18" fillId="0" borderId="8" xfId="0" applyFont="1" applyFill="1" applyBorder="1" applyAlignment="1" applyProtection="1">
      <alignment horizontal="left" vertical="center"/>
      <protection hidden="1"/>
    </xf>
    <xf numFmtId="0" fontId="18" fillId="0" borderId="49" xfId="0" applyFont="1" applyFill="1" applyBorder="1" applyAlignment="1" applyProtection="1">
      <alignment horizontal="left" vertical="center"/>
      <protection hidden="1"/>
    </xf>
    <xf numFmtId="0" fontId="18" fillId="0" borderId="12" xfId="0" applyFont="1" applyFill="1" applyBorder="1" applyAlignment="1" applyProtection="1">
      <alignment horizontal="center" vertical="center"/>
      <protection hidden="1"/>
    </xf>
    <xf numFmtId="0" fontId="18" fillId="0" borderId="7" xfId="0" applyFont="1" applyFill="1" applyBorder="1" applyAlignment="1" applyProtection="1">
      <alignment horizontal="center" vertical="center"/>
      <protection hidden="1"/>
    </xf>
    <xf numFmtId="0" fontId="18" fillId="0" borderId="27" xfId="0" applyFont="1" applyFill="1" applyBorder="1" applyAlignment="1" applyProtection="1">
      <alignment horizontal="center" vertical="center"/>
      <protection hidden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47625</xdr:colOff>
      <xdr:row>1</xdr:row>
      <xdr:rowOff>66675</xdr:rowOff>
    </xdr:from>
    <xdr:to>
      <xdr:col>56</xdr:col>
      <xdr:colOff>0</xdr:colOff>
      <xdr:row>6</xdr:row>
      <xdr:rowOff>9525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161925"/>
          <a:ext cx="10953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28575</xdr:colOff>
      <xdr:row>1</xdr:row>
      <xdr:rowOff>104775</xdr:rowOff>
    </xdr:from>
    <xdr:to>
      <xdr:col>46</xdr:col>
      <xdr:colOff>28575</xdr:colOff>
      <xdr:row>4</xdr:row>
      <xdr:rowOff>19050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71975" y="200025"/>
          <a:ext cx="9144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EL104"/>
  <sheetViews>
    <sheetView tabSelected="1" workbookViewId="0" topLeftCell="A47">
      <selection activeCell="AZ60" sqref="AZ60"/>
    </sheetView>
  </sheetViews>
  <sheetFormatPr defaultColWidth="11.421875" defaultRowHeight="12.75"/>
  <cols>
    <col min="1" max="55" width="1.7109375" style="0" customWidth="1"/>
    <col min="56" max="56" width="1.7109375" style="16" customWidth="1"/>
    <col min="57" max="57" width="1.7109375" style="22" customWidth="1"/>
    <col min="58" max="58" width="2.8515625" style="22" customWidth="1"/>
    <col min="59" max="59" width="2.140625" style="22" customWidth="1"/>
    <col min="60" max="60" width="2.8515625" style="22" customWidth="1"/>
    <col min="61" max="64" width="1.7109375" style="22" customWidth="1"/>
    <col min="65" max="65" width="21.28125" style="22" customWidth="1"/>
    <col min="66" max="66" width="2.28125" style="22" customWidth="1"/>
    <col min="67" max="67" width="3.140625" style="22" customWidth="1"/>
    <col min="68" max="68" width="1.7109375" style="22" customWidth="1"/>
    <col min="69" max="69" width="2.28125" style="22" customWidth="1"/>
    <col min="70" max="70" width="2.57421875" style="22" customWidth="1"/>
    <col min="71" max="73" width="1.7109375" style="22" customWidth="1"/>
    <col min="74" max="80" width="1.7109375" style="23" customWidth="1"/>
    <col min="81" max="142" width="1.7109375" style="24" customWidth="1"/>
    <col min="143" max="16384" width="1.7109375" style="18" customWidth="1"/>
  </cols>
  <sheetData>
    <row r="1" spans="56:84" ht="7.5" customHeight="1">
      <c r="BD1" s="6"/>
      <c r="BX1" s="22"/>
      <c r="BY1" s="22"/>
      <c r="BZ1" s="22"/>
      <c r="CA1" s="22"/>
      <c r="CB1" s="22"/>
      <c r="CC1" s="52"/>
      <c r="CD1" s="52"/>
      <c r="CE1" s="52"/>
      <c r="CF1" s="52"/>
    </row>
    <row r="2" spans="1:84" ht="33" customHeight="1">
      <c r="A2" s="234" t="s">
        <v>34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4"/>
      <c r="AG2" s="234"/>
      <c r="AH2" s="234"/>
      <c r="AI2" s="234"/>
      <c r="AJ2" s="234"/>
      <c r="AK2" s="234"/>
      <c r="AL2" s="234"/>
      <c r="AM2" s="234"/>
      <c r="AN2" s="234"/>
      <c r="AO2" s="234"/>
      <c r="AP2" s="234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D2" s="6"/>
      <c r="BX2" s="22"/>
      <c r="BY2" s="22"/>
      <c r="BZ2" s="22"/>
      <c r="CA2" s="22"/>
      <c r="CB2" s="22"/>
      <c r="CC2" s="52"/>
      <c r="CD2" s="52"/>
      <c r="CE2" s="52"/>
      <c r="CF2" s="52"/>
    </row>
    <row r="3" spans="1:142" s="11" customFormat="1" ht="27" customHeight="1">
      <c r="A3" s="235" t="s">
        <v>53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  <c r="AB3" s="235"/>
      <c r="AC3" s="235"/>
      <c r="AD3" s="235"/>
      <c r="AE3" s="235"/>
      <c r="AF3" s="235"/>
      <c r="AG3" s="235"/>
      <c r="AH3" s="235"/>
      <c r="AI3" s="235"/>
      <c r="AJ3" s="235"/>
      <c r="AK3" s="235"/>
      <c r="AL3" s="235"/>
      <c r="AM3" s="235"/>
      <c r="AN3" s="235"/>
      <c r="AO3" s="235"/>
      <c r="AP3" s="235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48"/>
      <c r="BW3" s="48"/>
      <c r="BX3" s="25"/>
      <c r="BY3" s="25"/>
      <c r="BZ3" s="25"/>
      <c r="CA3" s="25"/>
      <c r="CB3" s="25"/>
      <c r="CC3" s="54"/>
      <c r="CD3" s="54"/>
      <c r="CE3" s="54"/>
      <c r="CF3" s="54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53"/>
      <c r="EH3" s="53"/>
      <c r="EI3" s="53"/>
      <c r="EJ3" s="53"/>
      <c r="EK3" s="53"/>
      <c r="EL3" s="53"/>
    </row>
    <row r="4" spans="1:142" s="2" customFormat="1" ht="15.75">
      <c r="A4" s="236" t="s">
        <v>54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6"/>
      <c r="X4" s="236"/>
      <c r="Y4" s="236"/>
      <c r="Z4" s="236"/>
      <c r="AA4" s="236"/>
      <c r="AB4" s="236"/>
      <c r="AC4" s="236"/>
      <c r="AD4" s="236"/>
      <c r="AE4" s="236"/>
      <c r="AF4" s="236"/>
      <c r="AG4" s="236"/>
      <c r="AH4" s="236"/>
      <c r="AI4" s="236"/>
      <c r="AJ4" s="236"/>
      <c r="AK4" s="236"/>
      <c r="AL4" s="236"/>
      <c r="AM4" s="236"/>
      <c r="AN4" s="236"/>
      <c r="AO4" s="236"/>
      <c r="AP4" s="236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49"/>
      <c r="BW4" s="49"/>
      <c r="BX4" s="26"/>
      <c r="BY4" s="26"/>
      <c r="BZ4" s="26"/>
      <c r="CA4" s="26"/>
      <c r="CB4" s="26"/>
      <c r="CC4" s="56"/>
      <c r="CD4" s="56"/>
      <c r="CE4" s="56"/>
      <c r="CF4" s="56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</row>
    <row r="5" spans="44:142" s="2" customFormat="1" ht="6" customHeight="1"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49"/>
      <c r="BW5" s="49"/>
      <c r="BX5" s="26"/>
      <c r="BY5" s="26"/>
      <c r="BZ5" s="26"/>
      <c r="CA5" s="26"/>
      <c r="CB5" s="26"/>
      <c r="CC5" s="56"/>
      <c r="CD5" s="56"/>
      <c r="CE5" s="56"/>
      <c r="CF5" s="56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</row>
    <row r="6" spans="12:142" s="2" customFormat="1" ht="15.75">
      <c r="L6" s="117" t="s">
        <v>35</v>
      </c>
      <c r="M6" s="237" t="s">
        <v>55</v>
      </c>
      <c r="N6" s="237"/>
      <c r="O6" s="237"/>
      <c r="P6" s="237"/>
      <c r="Q6" s="237"/>
      <c r="R6" s="237"/>
      <c r="S6" s="237"/>
      <c r="T6" s="237"/>
      <c r="U6" s="2" t="s">
        <v>0</v>
      </c>
      <c r="Y6" s="238">
        <v>41139</v>
      </c>
      <c r="Z6" s="238"/>
      <c r="AA6" s="238"/>
      <c r="AB6" s="238"/>
      <c r="AC6" s="238"/>
      <c r="AD6" s="238"/>
      <c r="AE6" s="238"/>
      <c r="AF6" s="238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49"/>
      <c r="BW6" s="49"/>
      <c r="BX6" s="26"/>
      <c r="BY6" s="26"/>
      <c r="BZ6" s="26"/>
      <c r="CA6" s="26"/>
      <c r="CB6" s="26"/>
      <c r="CC6" s="56"/>
      <c r="CD6" s="56"/>
      <c r="CE6" s="56"/>
      <c r="CF6" s="56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</row>
    <row r="7" spans="44:142" s="2" customFormat="1" ht="6" customHeight="1"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49"/>
      <c r="BW7" s="49"/>
      <c r="BX7" s="26"/>
      <c r="BY7" s="26"/>
      <c r="BZ7" s="26"/>
      <c r="CA7" s="26"/>
      <c r="CB7" s="26"/>
      <c r="CC7" s="56"/>
      <c r="CD7" s="56"/>
      <c r="CE7" s="56"/>
      <c r="CF7" s="56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</row>
    <row r="8" spans="2:142" s="2" customFormat="1" ht="15">
      <c r="B8" s="229" t="s">
        <v>56</v>
      </c>
      <c r="C8" s="229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229"/>
      <c r="V8" s="229"/>
      <c r="W8" s="229"/>
      <c r="X8" s="229"/>
      <c r="Y8" s="229"/>
      <c r="Z8" s="229"/>
      <c r="AA8" s="229"/>
      <c r="AB8" s="229"/>
      <c r="AC8" s="229"/>
      <c r="AD8" s="229"/>
      <c r="AE8" s="229"/>
      <c r="AF8" s="229"/>
      <c r="AG8" s="229"/>
      <c r="AH8" s="229"/>
      <c r="AI8" s="229"/>
      <c r="AJ8" s="229"/>
      <c r="AK8" s="229"/>
      <c r="AL8" s="229"/>
      <c r="AM8" s="229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49"/>
      <c r="BW8" s="49"/>
      <c r="BX8" s="26"/>
      <c r="BY8" s="26"/>
      <c r="BZ8" s="26"/>
      <c r="CA8" s="26"/>
      <c r="CB8" s="26"/>
      <c r="CC8" s="56"/>
      <c r="CD8" s="56"/>
      <c r="CE8" s="56"/>
      <c r="CF8" s="56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</row>
    <row r="9" spans="57:142" s="2" customFormat="1" ht="6" customHeight="1"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49"/>
      <c r="BW9" s="49"/>
      <c r="BX9" s="26"/>
      <c r="BY9" s="26"/>
      <c r="BZ9" s="26"/>
      <c r="CA9" s="26"/>
      <c r="CB9" s="26"/>
      <c r="CC9" s="56"/>
      <c r="CD9" s="56"/>
      <c r="CE9" s="56"/>
      <c r="CF9" s="56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55"/>
      <c r="DQ9" s="55"/>
      <c r="DR9" s="55"/>
      <c r="DS9" s="55"/>
      <c r="DT9" s="55"/>
      <c r="DU9" s="55"/>
      <c r="DV9" s="55"/>
      <c r="DW9" s="55"/>
      <c r="DX9" s="55"/>
      <c r="DY9" s="55"/>
      <c r="DZ9" s="55"/>
      <c r="EA9" s="55"/>
      <c r="EB9" s="55"/>
      <c r="EC9" s="55"/>
      <c r="ED9" s="55"/>
      <c r="EE9" s="55"/>
      <c r="EF9" s="55"/>
      <c r="EG9" s="55"/>
      <c r="EH9" s="55"/>
      <c r="EI9" s="55"/>
      <c r="EJ9" s="55"/>
      <c r="EK9" s="55"/>
      <c r="EL9" s="55"/>
    </row>
    <row r="10" spans="7:142" s="2" customFormat="1" ht="15.75">
      <c r="G10" s="5" t="s">
        <v>1</v>
      </c>
      <c r="H10" s="230">
        <v>0.6041666666666666</v>
      </c>
      <c r="I10" s="230"/>
      <c r="J10" s="230"/>
      <c r="K10" s="230"/>
      <c r="L10" s="230"/>
      <c r="M10" s="6" t="s">
        <v>2</v>
      </c>
      <c r="T10" s="5" t="s">
        <v>3</v>
      </c>
      <c r="U10" s="160">
        <v>1</v>
      </c>
      <c r="V10" s="160"/>
      <c r="W10" s="19" t="s">
        <v>27</v>
      </c>
      <c r="X10" s="121">
        <v>0.0125</v>
      </c>
      <c r="Y10" s="121"/>
      <c r="Z10" s="121"/>
      <c r="AA10" s="121"/>
      <c r="AB10" s="121"/>
      <c r="AC10" s="6" t="s">
        <v>4</v>
      </c>
      <c r="AK10" s="5" t="s">
        <v>5</v>
      </c>
      <c r="AL10" s="121">
        <v>0.001388888888888889</v>
      </c>
      <c r="AM10" s="121"/>
      <c r="AN10" s="121"/>
      <c r="AO10" s="121"/>
      <c r="AP10" s="121"/>
      <c r="AQ10" s="6" t="s">
        <v>4</v>
      </c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49"/>
      <c r="BW10" s="49"/>
      <c r="BX10" s="26"/>
      <c r="BY10" s="26"/>
      <c r="BZ10" s="26"/>
      <c r="CA10" s="26"/>
      <c r="CB10" s="26"/>
      <c r="CC10" s="56"/>
      <c r="CD10" s="56"/>
      <c r="CE10" s="56"/>
      <c r="CF10" s="56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  <c r="EI10" s="55"/>
      <c r="EJ10" s="55"/>
      <c r="EK10" s="55"/>
      <c r="EL10" s="55"/>
    </row>
    <row r="11" ht="16.5" customHeight="1">
      <c r="B11" s="1" t="s">
        <v>36</v>
      </c>
    </row>
    <row r="12" ht="6" customHeight="1" thickBot="1"/>
    <row r="13" spans="2:55" ht="16.5" thickBot="1">
      <c r="B13" s="225" t="s">
        <v>11</v>
      </c>
      <c r="C13" s="226"/>
      <c r="D13" s="226"/>
      <c r="E13" s="226"/>
      <c r="F13" s="226"/>
      <c r="G13" s="226"/>
      <c r="H13" s="226"/>
      <c r="I13" s="226"/>
      <c r="J13" s="226"/>
      <c r="K13" s="226"/>
      <c r="L13" s="226"/>
      <c r="M13" s="226"/>
      <c r="N13" s="226"/>
      <c r="O13" s="226"/>
      <c r="P13" s="226"/>
      <c r="Q13" s="226"/>
      <c r="R13" s="226"/>
      <c r="S13" s="226"/>
      <c r="T13" s="226"/>
      <c r="U13" s="226"/>
      <c r="V13" s="226"/>
      <c r="W13" s="226"/>
      <c r="X13" s="226"/>
      <c r="Y13" s="227"/>
      <c r="Z13" s="228"/>
      <c r="AE13" s="225" t="s">
        <v>12</v>
      </c>
      <c r="AF13" s="226"/>
      <c r="AG13" s="226"/>
      <c r="AH13" s="226"/>
      <c r="AI13" s="226"/>
      <c r="AJ13" s="226"/>
      <c r="AK13" s="226"/>
      <c r="AL13" s="226"/>
      <c r="AM13" s="226"/>
      <c r="AN13" s="226"/>
      <c r="AO13" s="226"/>
      <c r="AP13" s="226"/>
      <c r="AQ13" s="226"/>
      <c r="AR13" s="226"/>
      <c r="AS13" s="226"/>
      <c r="AT13" s="226"/>
      <c r="AU13" s="226"/>
      <c r="AV13" s="226"/>
      <c r="AW13" s="226"/>
      <c r="AX13" s="226"/>
      <c r="AY13" s="226"/>
      <c r="AZ13" s="226"/>
      <c r="BA13" s="226"/>
      <c r="BB13" s="223"/>
      <c r="BC13" s="224"/>
    </row>
    <row r="14" spans="2:55" ht="15">
      <c r="B14" s="218" t="s">
        <v>6</v>
      </c>
      <c r="C14" s="219"/>
      <c r="D14" s="222" t="s">
        <v>57</v>
      </c>
      <c r="E14" s="222"/>
      <c r="F14" s="222"/>
      <c r="G14" s="222"/>
      <c r="H14" s="222"/>
      <c r="I14" s="222"/>
      <c r="J14" s="222"/>
      <c r="K14" s="222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20"/>
      <c r="Z14" s="221"/>
      <c r="AE14" s="218" t="s">
        <v>6</v>
      </c>
      <c r="AF14" s="219"/>
      <c r="AG14" s="222" t="s">
        <v>52</v>
      </c>
      <c r="AH14" s="222"/>
      <c r="AI14" s="222"/>
      <c r="AJ14" s="222"/>
      <c r="AK14" s="222"/>
      <c r="AL14" s="222"/>
      <c r="AM14" s="222"/>
      <c r="AN14" s="222"/>
      <c r="AO14" s="222"/>
      <c r="AP14" s="222"/>
      <c r="AQ14" s="222"/>
      <c r="AR14" s="222"/>
      <c r="AS14" s="222"/>
      <c r="AT14" s="222"/>
      <c r="AU14" s="222"/>
      <c r="AV14" s="222"/>
      <c r="AW14" s="222"/>
      <c r="AX14" s="222"/>
      <c r="AY14" s="222"/>
      <c r="AZ14" s="222"/>
      <c r="BA14" s="222"/>
      <c r="BB14" s="220"/>
      <c r="BC14" s="221"/>
    </row>
    <row r="15" spans="2:55" ht="15">
      <c r="B15" s="213" t="s">
        <v>7</v>
      </c>
      <c r="C15" s="214"/>
      <c r="D15" s="215" t="s">
        <v>58</v>
      </c>
      <c r="E15" s="215"/>
      <c r="F15" s="215"/>
      <c r="G15" s="215"/>
      <c r="H15" s="215"/>
      <c r="I15" s="215"/>
      <c r="J15" s="215"/>
      <c r="K15" s="215"/>
      <c r="L15" s="215"/>
      <c r="M15" s="215"/>
      <c r="N15" s="215"/>
      <c r="O15" s="215"/>
      <c r="P15" s="215"/>
      <c r="Q15" s="215"/>
      <c r="R15" s="215"/>
      <c r="S15" s="215"/>
      <c r="T15" s="215"/>
      <c r="U15" s="215"/>
      <c r="V15" s="215"/>
      <c r="W15" s="215"/>
      <c r="X15" s="215"/>
      <c r="Y15" s="216"/>
      <c r="Z15" s="217"/>
      <c r="AE15" s="213" t="s">
        <v>7</v>
      </c>
      <c r="AF15" s="214"/>
      <c r="AG15" s="215" t="s">
        <v>51</v>
      </c>
      <c r="AH15" s="215"/>
      <c r="AI15" s="215"/>
      <c r="AJ15" s="215"/>
      <c r="AK15" s="215"/>
      <c r="AL15" s="215"/>
      <c r="AM15" s="215"/>
      <c r="AN15" s="215"/>
      <c r="AO15" s="215"/>
      <c r="AP15" s="215"/>
      <c r="AQ15" s="215"/>
      <c r="AR15" s="215"/>
      <c r="AS15" s="215"/>
      <c r="AT15" s="215"/>
      <c r="AU15" s="215"/>
      <c r="AV15" s="215"/>
      <c r="AW15" s="215"/>
      <c r="AX15" s="215"/>
      <c r="AY15" s="215"/>
      <c r="AZ15" s="215"/>
      <c r="BA15" s="215"/>
      <c r="BB15" s="216"/>
      <c r="BC15" s="217"/>
    </row>
    <row r="16" spans="2:55" ht="15">
      <c r="B16" s="213" t="s">
        <v>8</v>
      </c>
      <c r="C16" s="214"/>
      <c r="D16" s="215" t="s">
        <v>50</v>
      </c>
      <c r="E16" s="215"/>
      <c r="F16" s="215"/>
      <c r="G16" s="215"/>
      <c r="H16" s="215"/>
      <c r="I16" s="215"/>
      <c r="J16" s="215"/>
      <c r="K16" s="215"/>
      <c r="L16" s="215"/>
      <c r="M16" s="215"/>
      <c r="N16" s="215"/>
      <c r="O16" s="215"/>
      <c r="P16" s="215"/>
      <c r="Q16" s="215"/>
      <c r="R16" s="215"/>
      <c r="S16" s="215"/>
      <c r="T16" s="215"/>
      <c r="U16" s="215"/>
      <c r="V16" s="215"/>
      <c r="W16" s="215"/>
      <c r="X16" s="215"/>
      <c r="Y16" s="216"/>
      <c r="Z16" s="217"/>
      <c r="AE16" s="213" t="s">
        <v>8</v>
      </c>
      <c r="AF16" s="214"/>
      <c r="AG16" s="215" t="s">
        <v>45</v>
      </c>
      <c r="AH16" s="215"/>
      <c r="AI16" s="215"/>
      <c r="AJ16" s="215"/>
      <c r="AK16" s="215"/>
      <c r="AL16" s="215"/>
      <c r="AM16" s="215"/>
      <c r="AN16" s="215"/>
      <c r="AO16" s="215"/>
      <c r="AP16" s="215"/>
      <c r="AQ16" s="215"/>
      <c r="AR16" s="215"/>
      <c r="AS16" s="215"/>
      <c r="AT16" s="215"/>
      <c r="AU16" s="215"/>
      <c r="AV16" s="215"/>
      <c r="AW16" s="215"/>
      <c r="AX16" s="215"/>
      <c r="AY16" s="215"/>
      <c r="AZ16" s="215"/>
      <c r="BA16" s="215"/>
      <c r="BB16" s="216"/>
      <c r="BC16" s="217"/>
    </row>
    <row r="17" spans="1:142" s="16" customFormat="1" ht="15.75" thickBot="1">
      <c r="A17"/>
      <c r="B17" s="213" t="s">
        <v>9</v>
      </c>
      <c r="C17" s="214"/>
      <c r="D17" s="215" t="s">
        <v>48</v>
      </c>
      <c r="E17" s="215"/>
      <c r="F17" s="215"/>
      <c r="G17" s="215"/>
      <c r="H17" s="215"/>
      <c r="I17" s="215"/>
      <c r="J17" s="215"/>
      <c r="K17" s="215"/>
      <c r="L17" s="215"/>
      <c r="M17" s="215"/>
      <c r="N17" s="215"/>
      <c r="O17" s="215"/>
      <c r="P17" s="215"/>
      <c r="Q17" s="215"/>
      <c r="R17" s="215"/>
      <c r="S17" s="215"/>
      <c r="T17" s="215"/>
      <c r="U17" s="215"/>
      <c r="V17" s="215"/>
      <c r="W17" s="215"/>
      <c r="X17" s="215"/>
      <c r="Y17" s="216"/>
      <c r="Z17" s="217"/>
      <c r="AA17"/>
      <c r="AB17"/>
      <c r="AC17"/>
      <c r="AD17"/>
      <c r="AE17" s="173" t="s">
        <v>9</v>
      </c>
      <c r="AF17" s="174"/>
      <c r="AG17" s="175" t="s">
        <v>46</v>
      </c>
      <c r="AH17" s="175"/>
      <c r="AI17" s="175"/>
      <c r="AJ17" s="175"/>
      <c r="AK17" s="175"/>
      <c r="AL17" s="175"/>
      <c r="AM17" s="175"/>
      <c r="AN17" s="175"/>
      <c r="AO17" s="175"/>
      <c r="AP17" s="175"/>
      <c r="AQ17" s="175"/>
      <c r="AR17" s="175"/>
      <c r="AS17" s="175"/>
      <c r="AT17" s="175"/>
      <c r="AU17" s="175"/>
      <c r="AV17" s="175"/>
      <c r="AW17" s="175"/>
      <c r="AX17" s="175"/>
      <c r="AY17" s="175"/>
      <c r="AZ17" s="175"/>
      <c r="BA17" s="175"/>
      <c r="BB17" s="164"/>
      <c r="BC17" s="165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3"/>
      <c r="BW17" s="23"/>
      <c r="BX17" s="23"/>
      <c r="BY17" s="23"/>
      <c r="BZ17" s="23"/>
      <c r="CA17" s="23"/>
      <c r="CB17" s="23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</row>
    <row r="18" spans="1:142" s="16" customFormat="1" ht="15.75" thickBot="1">
      <c r="A18"/>
      <c r="B18" s="173" t="s">
        <v>10</v>
      </c>
      <c r="C18" s="174"/>
      <c r="D18" s="175" t="s">
        <v>47</v>
      </c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64"/>
      <c r="Z18" s="165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3"/>
      <c r="BW18" s="23"/>
      <c r="BX18" s="23"/>
      <c r="BY18" s="23"/>
      <c r="BZ18" s="23"/>
      <c r="CA18" s="23"/>
      <c r="CB18" s="23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</row>
    <row r="19" spans="57:80" ht="12.75"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</row>
    <row r="20" spans="1:142" s="16" customFormat="1" ht="12.7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3"/>
      <c r="BW20" s="23"/>
      <c r="BX20" s="23"/>
      <c r="BY20" s="23"/>
      <c r="BZ20" s="23"/>
      <c r="CA20" s="23"/>
      <c r="CB20" s="23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</row>
    <row r="21" spans="1:142" s="16" customFormat="1" ht="12.75">
      <c r="A21"/>
      <c r="B21" s="1" t="s">
        <v>37</v>
      </c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3"/>
      <c r="BW21" s="23"/>
      <c r="BX21" s="23"/>
      <c r="BY21" s="23"/>
      <c r="BZ21" s="23"/>
      <c r="CA21" s="23"/>
      <c r="CB21" s="23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</row>
    <row r="22" spans="1:142" s="16" customFormat="1" ht="6" customHeight="1" thickBo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3"/>
      <c r="BW22" s="23"/>
      <c r="BX22" s="23"/>
      <c r="BY22" s="23"/>
      <c r="BZ22" s="23"/>
      <c r="CA22" s="23"/>
      <c r="CB22" s="23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</row>
    <row r="23" spans="1:142" s="38" customFormat="1" ht="15.75" customHeight="1" thickBot="1">
      <c r="A23" s="3"/>
      <c r="B23" s="206" t="s">
        <v>13</v>
      </c>
      <c r="C23" s="207"/>
      <c r="D23" s="207" t="s">
        <v>49</v>
      </c>
      <c r="E23" s="207"/>
      <c r="F23" s="207"/>
      <c r="G23" s="207" t="s">
        <v>14</v>
      </c>
      <c r="H23" s="207"/>
      <c r="I23" s="207"/>
      <c r="J23" s="207" t="s">
        <v>16</v>
      </c>
      <c r="K23" s="207"/>
      <c r="L23" s="207"/>
      <c r="M23" s="207"/>
      <c r="N23" s="207"/>
      <c r="O23" s="207" t="s">
        <v>17</v>
      </c>
      <c r="P23" s="207"/>
      <c r="Q23" s="207"/>
      <c r="R23" s="207"/>
      <c r="S23" s="207"/>
      <c r="T23" s="207"/>
      <c r="U23" s="207"/>
      <c r="V23" s="207"/>
      <c r="W23" s="207"/>
      <c r="X23" s="207"/>
      <c r="Y23" s="207"/>
      <c r="Z23" s="207"/>
      <c r="AA23" s="207"/>
      <c r="AB23" s="207"/>
      <c r="AC23" s="207"/>
      <c r="AD23" s="207"/>
      <c r="AE23" s="207"/>
      <c r="AF23" s="207"/>
      <c r="AG23" s="207"/>
      <c r="AH23" s="207"/>
      <c r="AI23" s="207"/>
      <c r="AJ23" s="207"/>
      <c r="AK23" s="207"/>
      <c r="AL23" s="207"/>
      <c r="AM23" s="207"/>
      <c r="AN23" s="207"/>
      <c r="AO23" s="207"/>
      <c r="AP23" s="207"/>
      <c r="AQ23" s="207"/>
      <c r="AR23" s="207"/>
      <c r="AS23" s="207"/>
      <c r="AT23" s="207"/>
      <c r="AU23" s="207"/>
      <c r="AV23" s="207"/>
      <c r="AW23" s="207" t="s">
        <v>20</v>
      </c>
      <c r="AX23" s="207"/>
      <c r="AY23" s="207"/>
      <c r="AZ23" s="207"/>
      <c r="BA23" s="207"/>
      <c r="BB23" s="207"/>
      <c r="BC23" s="208"/>
      <c r="BD23" s="17"/>
      <c r="BE23" s="109"/>
      <c r="BF23" s="28" t="s">
        <v>25</v>
      </c>
      <c r="BG23" s="29"/>
      <c r="BH23" s="29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50"/>
      <c r="BW23" s="50"/>
      <c r="BX23" s="111"/>
      <c r="BY23" s="111"/>
      <c r="BZ23" s="111"/>
      <c r="CA23" s="111"/>
      <c r="CB23" s="5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</row>
    <row r="24" spans="2:142" s="4" customFormat="1" ht="21" customHeight="1">
      <c r="B24" s="210">
        <v>1</v>
      </c>
      <c r="C24" s="211"/>
      <c r="D24" s="211" t="s">
        <v>15</v>
      </c>
      <c r="E24" s="211"/>
      <c r="F24" s="211"/>
      <c r="G24" s="211" t="s">
        <v>15</v>
      </c>
      <c r="H24" s="211"/>
      <c r="I24" s="211"/>
      <c r="J24" s="212">
        <f>$H$10</f>
        <v>0.6041666666666666</v>
      </c>
      <c r="K24" s="212"/>
      <c r="L24" s="212"/>
      <c r="M24" s="212"/>
      <c r="N24" s="212"/>
      <c r="O24" s="209" t="str">
        <f>D14</f>
        <v>Bad Erlach</v>
      </c>
      <c r="P24" s="209"/>
      <c r="Q24" s="209"/>
      <c r="R24" s="209"/>
      <c r="S24" s="209"/>
      <c r="T24" s="209"/>
      <c r="U24" s="209"/>
      <c r="V24" s="209"/>
      <c r="W24" s="209"/>
      <c r="X24" s="209"/>
      <c r="Y24" s="209"/>
      <c r="Z24" s="209"/>
      <c r="AA24" s="209"/>
      <c r="AB24" s="209"/>
      <c r="AC24" s="209"/>
      <c r="AD24" s="209"/>
      <c r="AE24" s="57" t="s">
        <v>19</v>
      </c>
      <c r="AF24" s="209" t="str">
        <f>D15</f>
        <v>Wiesmath</v>
      </c>
      <c r="AG24" s="209"/>
      <c r="AH24" s="209"/>
      <c r="AI24" s="209"/>
      <c r="AJ24" s="209"/>
      <c r="AK24" s="209"/>
      <c r="AL24" s="209"/>
      <c r="AM24" s="209"/>
      <c r="AN24" s="209"/>
      <c r="AO24" s="209"/>
      <c r="AP24" s="209"/>
      <c r="AQ24" s="209"/>
      <c r="AR24" s="209"/>
      <c r="AS24" s="209"/>
      <c r="AT24" s="209"/>
      <c r="AU24" s="209"/>
      <c r="AV24" s="209"/>
      <c r="AW24" s="233">
        <v>0</v>
      </c>
      <c r="AX24" s="233"/>
      <c r="AY24" s="57" t="s">
        <v>18</v>
      </c>
      <c r="AZ24" s="233">
        <v>0</v>
      </c>
      <c r="BA24" s="233"/>
      <c r="BB24" s="231"/>
      <c r="BC24" s="232"/>
      <c r="BE24" s="110"/>
      <c r="BF24" s="31">
        <f>IF(ISBLANK(AW24),"0",IF(AW24&gt;AZ24,3,IF(AW24=AZ24,1,0)))</f>
        <v>1</v>
      </c>
      <c r="BG24" s="31" t="s">
        <v>18</v>
      </c>
      <c r="BH24" s="31">
        <f>IF(ISBLANK(AZ24),"0",IF(AZ24&gt;AW24,3,IF(AZ24=AW24,1,0)))</f>
        <v>1</v>
      </c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50"/>
      <c r="BW24" s="50"/>
      <c r="BX24" s="111"/>
      <c r="BY24" s="111"/>
      <c r="BZ24" s="111"/>
      <c r="CA24" s="111"/>
      <c r="CB24" s="50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8"/>
      <c r="DE24" s="58"/>
      <c r="DF24" s="58"/>
      <c r="DG24" s="58"/>
      <c r="DH24" s="58"/>
      <c r="DI24" s="58"/>
      <c r="DJ24" s="58"/>
      <c r="DK24" s="58"/>
      <c r="DL24" s="58"/>
      <c r="DM24" s="58"/>
      <c r="DN24" s="58"/>
      <c r="DO24" s="58"/>
      <c r="DP24" s="58"/>
      <c r="DQ24" s="58"/>
      <c r="DR24" s="58"/>
      <c r="DS24" s="58"/>
      <c r="DT24" s="58"/>
      <c r="DU24" s="58"/>
      <c r="DV24" s="58"/>
      <c r="DW24" s="58"/>
      <c r="DX24" s="58"/>
      <c r="DY24" s="58"/>
      <c r="DZ24" s="58"/>
      <c r="EA24" s="58"/>
      <c r="EB24" s="58"/>
      <c r="EC24" s="58"/>
      <c r="ED24" s="58"/>
      <c r="EE24" s="58"/>
      <c r="EF24" s="58"/>
      <c r="EG24" s="58"/>
      <c r="EH24" s="58"/>
      <c r="EI24" s="58"/>
      <c r="EJ24" s="58"/>
      <c r="EK24" s="58"/>
      <c r="EL24" s="58"/>
    </row>
    <row r="25" spans="1:142" s="17" customFormat="1" ht="21" customHeight="1">
      <c r="A25" s="3"/>
      <c r="B25" s="204">
        <v>2</v>
      </c>
      <c r="C25" s="191"/>
      <c r="D25" s="191" t="s">
        <v>21</v>
      </c>
      <c r="E25" s="191"/>
      <c r="F25" s="191"/>
      <c r="G25" s="191" t="s">
        <v>15</v>
      </c>
      <c r="H25" s="191"/>
      <c r="I25" s="191"/>
      <c r="J25" s="192">
        <f>$H$10</f>
        <v>0.6041666666666666</v>
      </c>
      <c r="K25" s="192"/>
      <c r="L25" s="192"/>
      <c r="M25" s="192"/>
      <c r="N25" s="192"/>
      <c r="O25" s="188" t="str">
        <f>D16</f>
        <v>Hochneukirchen</v>
      </c>
      <c r="P25" s="188"/>
      <c r="Q25" s="188"/>
      <c r="R25" s="188"/>
      <c r="S25" s="188"/>
      <c r="T25" s="188"/>
      <c r="U25" s="188"/>
      <c r="V25" s="188"/>
      <c r="W25" s="188"/>
      <c r="X25" s="188"/>
      <c r="Y25" s="188"/>
      <c r="Z25" s="188"/>
      <c r="AA25" s="188"/>
      <c r="AB25" s="188"/>
      <c r="AC25" s="188"/>
      <c r="AD25" s="188"/>
      <c r="AE25" s="75" t="s">
        <v>19</v>
      </c>
      <c r="AF25" s="188" t="str">
        <f>D17</f>
        <v>Krumbach</v>
      </c>
      <c r="AG25" s="188"/>
      <c r="AH25" s="188"/>
      <c r="AI25" s="188"/>
      <c r="AJ25" s="188"/>
      <c r="AK25" s="188"/>
      <c r="AL25" s="188"/>
      <c r="AM25" s="188"/>
      <c r="AN25" s="188"/>
      <c r="AO25" s="188"/>
      <c r="AP25" s="188"/>
      <c r="AQ25" s="188"/>
      <c r="AR25" s="188"/>
      <c r="AS25" s="188"/>
      <c r="AT25" s="188"/>
      <c r="AU25" s="188"/>
      <c r="AV25" s="188"/>
      <c r="AW25" s="189">
        <v>0</v>
      </c>
      <c r="AX25" s="189"/>
      <c r="AY25" s="75" t="s">
        <v>18</v>
      </c>
      <c r="AZ25" s="189">
        <v>0</v>
      </c>
      <c r="BA25" s="189"/>
      <c r="BB25" s="184"/>
      <c r="BC25" s="185"/>
      <c r="BE25" s="110"/>
      <c r="BF25" s="31">
        <f aca="true" t="shared" si="0" ref="BF25:BF39">IF(ISBLANK(AW25),"0",IF(AW25&gt;AZ25,3,IF(AW25=AZ25,1,0)))</f>
        <v>1</v>
      </c>
      <c r="BG25" s="31" t="s">
        <v>18</v>
      </c>
      <c r="BH25" s="31">
        <f aca="true" t="shared" si="1" ref="BH25:BH39">IF(ISBLANK(AZ25),"0",IF(AZ25&gt;AW25,3,IF(AZ25=AW25,1,0)))</f>
        <v>1</v>
      </c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50"/>
      <c r="BW25" s="50"/>
      <c r="BX25" s="111"/>
      <c r="BY25" s="111"/>
      <c r="BZ25" s="111"/>
      <c r="CA25" s="111"/>
      <c r="CB25" s="5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</row>
    <row r="26" spans="1:142" s="17" customFormat="1" ht="21" customHeight="1">
      <c r="A26" s="3"/>
      <c r="B26" s="205">
        <v>3</v>
      </c>
      <c r="C26" s="194"/>
      <c r="D26" s="193" t="s">
        <v>15</v>
      </c>
      <c r="E26" s="193"/>
      <c r="F26" s="193"/>
      <c r="G26" s="194" t="s">
        <v>21</v>
      </c>
      <c r="H26" s="194"/>
      <c r="I26" s="194"/>
      <c r="J26" s="195">
        <f>J25+$U$10*$X$10+$AL$10</f>
        <v>0.6180555555555555</v>
      </c>
      <c r="K26" s="195"/>
      <c r="L26" s="195"/>
      <c r="M26" s="195"/>
      <c r="N26" s="195"/>
      <c r="O26" s="196" t="str">
        <f>AG14</f>
        <v>Schauerberg</v>
      </c>
      <c r="P26" s="196"/>
      <c r="Q26" s="196"/>
      <c r="R26" s="196"/>
      <c r="S26" s="196"/>
      <c r="T26" s="196"/>
      <c r="U26" s="196"/>
      <c r="V26" s="196"/>
      <c r="W26" s="196"/>
      <c r="X26" s="196"/>
      <c r="Y26" s="196"/>
      <c r="Z26" s="196"/>
      <c r="AA26" s="196"/>
      <c r="AB26" s="196"/>
      <c r="AC26" s="196"/>
      <c r="AD26" s="196"/>
      <c r="AE26" s="115" t="s">
        <v>19</v>
      </c>
      <c r="AF26" s="196" t="str">
        <f>AG15</f>
        <v>Kirchschlag</v>
      </c>
      <c r="AG26" s="196"/>
      <c r="AH26" s="196"/>
      <c r="AI26" s="196"/>
      <c r="AJ26" s="196"/>
      <c r="AK26" s="196"/>
      <c r="AL26" s="196"/>
      <c r="AM26" s="196"/>
      <c r="AN26" s="196"/>
      <c r="AO26" s="196"/>
      <c r="AP26" s="196"/>
      <c r="AQ26" s="196"/>
      <c r="AR26" s="196"/>
      <c r="AS26" s="196"/>
      <c r="AT26" s="196"/>
      <c r="AU26" s="196"/>
      <c r="AV26" s="196"/>
      <c r="AW26" s="189">
        <v>1</v>
      </c>
      <c r="AX26" s="189"/>
      <c r="AY26" s="115" t="s">
        <v>18</v>
      </c>
      <c r="AZ26" s="189">
        <v>0</v>
      </c>
      <c r="BA26" s="189"/>
      <c r="BB26" s="197"/>
      <c r="BC26" s="198"/>
      <c r="BE26" s="110"/>
      <c r="BF26" s="31">
        <f t="shared" si="0"/>
        <v>3</v>
      </c>
      <c r="BG26" s="31" t="s">
        <v>18</v>
      </c>
      <c r="BH26" s="31">
        <f t="shared" si="1"/>
        <v>0</v>
      </c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50"/>
      <c r="BW26" s="50"/>
      <c r="BX26" s="111"/>
      <c r="BY26" s="111"/>
      <c r="BZ26" s="111"/>
      <c r="CA26" s="111"/>
      <c r="CB26" s="5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</row>
    <row r="27" spans="1:142" s="17" customFormat="1" ht="21" customHeight="1">
      <c r="A27" s="3"/>
      <c r="B27" s="204">
        <v>4</v>
      </c>
      <c r="C27" s="191"/>
      <c r="D27" s="191" t="s">
        <v>15</v>
      </c>
      <c r="E27" s="191"/>
      <c r="F27" s="191"/>
      <c r="G27" s="191" t="s">
        <v>15</v>
      </c>
      <c r="H27" s="191"/>
      <c r="I27" s="191"/>
      <c r="J27" s="192">
        <f>J26+$U$10*$X$10+$AL$10</f>
        <v>0.6319444444444443</v>
      </c>
      <c r="K27" s="192"/>
      <c r="L27" s="192"/>
      <c r="M27" s="192"/>
      <c r="N27" s="192"/>
      <c r="O27" s="188" t="str">
        <f>D18</f>
        <v>Kirchberg</v>
      </c>
      <c r="P27" s="188"/>
      <c r="Q27" s="188"/>
      <c r="R27" s="188"/>
      <c r="S27" s="188"/>
      <c r="T27" s="188"/>
      <c r="U27" s="188"/>
      <c r="V27" s="188"/>
      <c r="W27" s="188"/>
      <c r="X27" s="188"/>
      <c r="Y27" s="188"/>
      <c r="Z27" s="188"/>
      <c r="AA27" s="188"/>
      <c r="AB27" s="188"/>
      <c r="AC27" s="188"/>
      <c r="AD27" s="188"/>
      <c r="AE27" s="75" t="s">
        <v>19</v>
      </c>
      <c r="AF27" s="188" t="str">
        <f>D14</f>
        <v>Bad Erlach</v>
      </c>
      <c r="AG27" s="188"/>
      <c r="AH27" s="188"/>
      <c r="AI27" s="188"/>
      <c r="AJ27" s="188"/>
      <c r="AK27" s="188"/>
      <c r="AL27" s="188"/>
      <c r="AM27" s="188"/>
      <c r="AN27" s="188"/>
      <c r="AO27" s="188"/>
      <c r="AP27" s="188"/>
      <c r="AQ27" s="188"/>
      <c r="AR27" s="188"/>
      <c r="AS27" s="188"/>
      <c r="AT27" s="188"/>
      <c r="AU27" s="188"/>
      <c r="AV27" s="188"/>
      <c r="AW27" s="189">
        <v>0</v>
      </c>
      <c r="AX27" s="189"/>
      <c r="AY27" s="75" t="s">
        <v>18</v>
      </c>
      <c r="AZ27" s="189">
        <v>5</v>
      </c>
      <c r="BA27" s="189"/>
      <c r="BB27" s="184"/>
      <c r="BC27" s="185"/>
      <c r="BE27" s="110"/>
      <c r="BF27" s="31">
        <f t="shared" si="0"/>
        <v>0</v>
      </c>
      <c r="BG27" s="31" t="s">
        <v>18</v>
      </c>
      <c r="BH27" s="31">
        <f t="shared" si="1"/>
        <v>3</v>
      </c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50"/>
      <c r="BW27" s="50"/>
      <c r="BX27" s="111"/>
      <c r="BY27" s="111"/>
      <c r="BZ27" s="111"/>
      <c r="CA27" s="111"/>
      <c r="CB27" s="5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</row>
    <row r="28" spans="1:142" s="17" customFormat="1" ht="21" customHeight="1">
      <c r="A28" s="3"/>
      <c r="B28" s="204">
        <v>5</v>
      </c>
      <c r="C28" s="191"/>
      <c r="D28" s="191" t="s">
        <v>21</v>
      </c>
      <c r="E28" s="191"/>
      <c r="F28" s="191"/>
      <c r="G28" s="191" t="s">
        <v>15</v>
      </c>
      <c r="H28" s="191"/>
      <c r="I28" s="191"/>
      <c r="J28" s="192">
        <f>J26+$U$10*$X$10+$AL$10</f>
        <v>0.6319444444444443</v>
      </c>
      <c r="K28" s="192"/>
      <c r="L28" s="192"/>
      <c r="M28" s="192"/>
      <c r="N28" s="192"/>
      <c r="O28" s="188" t="str">
        <f>D15</f>
        <v>Wiesmath</v>
      </c>
      <c r="P28" s="188"/>
      <c r="Q28" s="188"/>
      <c r="R28" s="188"/>
      <c r="S28" s="188"/>
      <c r="T28" s="188"/>
      <c r="U28" s="188"/>
      <c r="V28" s="188"/>
      <c r="W28" s="188"/>
      <c r="X28" s="188"/>
      <c r="Y28" s="188"/>
      <c r="Z28" s="188"/>
      <c r="AA28" s="188"/>
      <c r="AB28" s="188"/>
      <c r="AC28" s="188"/>
      <c r="AD28" s="188"/>
      <c r="AE28" s="75" t="s">
        <v>19</v>
      </c>
      <c r="AF28" s="188" t="str">
        <f>D16</f>
        <v>Hochneukirchen</v>
      </c>
      <c r="AG28" s="188"/>
      <c r="AH28" s="188"/>
      <c r="AI28" s="188"/>
      <c r="AJ28" s="188"/>
      <c r="AK28" s="188"/>
      <c r="AL28" s="188"/>
      <c r="AM28" s="188"/>
      <c r="AN28" s="188"/>
      <c r="AO28" s="188"/>
      <c r="AP28" s="188"/>
      <c r="AQ28" s="188"/>
      <c r="AR28" s="188"/>
      <c r="AS28" s="188"/>
      <c r="AT28" s="188"/>
      <c r="AU28" s="188"/>
      <c r="AV28" s="188"/>
      <c r="AW28" s="189">
        <v>1</v>
      </c>
      <c r="AX28" s="189"/>
      <c r="AY28" s="75" t="s">
        <v>18</v>
      </c>
      <c r="AZ28" s="189">
        <v>0</v>
      </c>
      <c r="BA28" s="189"/>
      <c r="BB28" s="184"/>
      <c r="BC28" s="185"/>
      <c r="BE28" s="110"/>
      <c r="BF28" s="31">
        <f t="shared" si="0"/>
        <v>3</v>
      </c>
      <c r="BG28" s="31" t="s">
        <v>18</v>
      </c>
      <c r="BH28" s="31">
        <f t="shared" si="1"/>
        <v>0</v>
      </c>
      <c r="BI28" s="27"/>
      <c r="BJ28" s="27"/>
      <c r="BK28" s="27"/>
      <c r="BL28" s="27"/>
      <c r="BM28" s="36" t="str">
        <f>$D$14</f>
        <v>Bad Erlach</v>
      </c>
      <c r="BN28" s="34">
        <f>SUM($BF$24+$BH$27+$BF$31+$BH$35)</f>
        <v>10</v>
      </c>
      <c r="BO28" s="34">
        <f>SUM($AW$24+$AZ$27+$AW$31+$AZ$35)</f>
        <v>10</v>
      </c>
      <c r="BP28" s="35" t="s">
        <v>18</v>
      </c>
      <c r="BQ28" s="34">
        <f>SUM($AZ$24+$AW$27+$AZ$31+$AW$35)</f>
        <v>0</v>
      </c>
      <c r="BR28" s="34">
        <f>SUM(BO28-BQ28)</f>
        <v>10</v>
      </c>
      <c r="BS28" s="27"/>
      <c r="BT28" s="27"/>
      <c r="BU28" s="27"/>
      <c r="BV28" s="50"/>
      <c r="BW28" s="50"/>
      <c r="BX28" s="112"/>
      <c r="BY28" s="112"/>
      <c r="BZ28" s="112"/>
      <c r="CA28" s="112"/>
      <c r="CB28" s="5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</row>
    <row r="29" spans="1:142" s="17" customFormat="1" ht="21" customHeight="1">
      <c r="A29" s="3"/>
      <c r="B29" s="205">
        <v>6</v>
      </c>
      <c r="C29" s="194"/>
      <c r="D29" s="193" t="s">
        <v>21</v>
      </c>
      <c r="E29" s="193"/>
      <c r="F29" s="193"/>
      <c r="G29" s="194" t="s">
        <v>21</v>
      </c>
      <c r="H29" s="194"/>
      <c r="I29" s="194"/>
      <c r="J29" s="200">
        <f>J25+$U$10*$X$10+$AL$10</f>
        <v>0.6180555555555555</v>
      </c>
      <c r="K29" s="201"/>
      <c r="L29" s="201"/>
      <c r="M29" s="201"/>
      <c r="N29" s="202"/>
      <c r="O29" s="196" t="str">
        <f>AG16</f>
        <v>Scheiblingkirchen</v>
      </c>
      <c r="P29" s="196"/>
      <c r="Q29" s="196"/>
      <c r="R29" s="196"/>
      <c r="S29" s="196"/>
      <c r="T29" s="196"/>
      <c r="U29" s="196"/>
      <c r="V29" s="196"/>
      <c r="W29" s="196"/>
      <c r="X29" s="196"/>
      <c r="Y29" s="196"/>
      <c r="Z29" s="196"/>
      <c r="AA29" s="196"/>
      <c r="AB29" s="196"/>
      <c r="AC29" s="196"/>
      <c r="AD29" s="196"/>
      <c r="AE29" s="115" t="s">
        <v>19</v>
      </c>
      <c r="AF29" s="196" t="str">
        <f>AG17</f>
        <v>Howodo</v>
      </c>
      <c r="AG29" s="196"/>
      <c r="AH29" s="196"/>
      <c r="AI29" s="196"/>
      <c r="AJ29" s="196"/>
      <c r="AK29" s="196"/>
      <c r="AL29" s="196"/>
      <c r="AM29" s="196"/>
      <c r="AN29" s="196"/>
      <c r="AO29" s="196"/>
      <c r="AP29" s="196"/>
      <c r="AQ29" s="196"/>
      <c r="AR29" s="196"/>
      <c r="AS29" s="196"/>
      <c r="AT29" s="196"/>
      <c r="AU29" s="196"/>
      <c r="AV29" s="196"/>
      <c r="AW29" s="189">
        <v>5</v>
      </c>
      <c r="AX29" s="189"/>
      <c r="AY29" s="115" t="s">
        <v>18</v>
      </c>
      <c r="AZ29" s="189">
        <v>0</v>
      </c>
      <c r="BA29" s="189"/>
      <c r="BB29" s="197"/>
      <c r="BC29" s="198"/>
      <c r="BD29" s="14"/>
      <c r="BE29" s="107"/>
      <c r="BF29" s="31">
        <f t="shared" si="0"/>
        <v>3</v>
      </c>
      <c r="BG29" s="31" t="s">
        <v>18</v>
      </c>
      <c r="BH29" s="31">
        <f t="shared" si="1"/>
        <v>0</v>
      </c>
      <c r="BI29" s="27"/>
      <c r="BJ29" s="27"/>
      <c r="BK29" s="32"/>
      <c r="BL29" s="32"/>
      <c r="BM29" s="36" t="str">
        <f>$D$15</f>
        <v>Wiesmath</v>
      </c>
      <c r="BN29" s="34">
        <f>SUM($BH$24+$BF$28+$BH$34+$BF$38)</f>
        <v>8</v>
      </c>
      <c r="BO29" s="34">
        <f>SUM($AZ$24+$AW$28+$AZ$34+$AW$38)</f>
        <v>3</v>
      </c>
      <c r="BP29" s="35" t="s">
        <v>18</v>
      </c>
      <c r="BQ29" s="34">
        <f>SUM($AW$24+$AZ$28+$AW$34+$AZ$38)</f>
        <v>0</v>
      </c>
      <c r="BR29" s="34">
        <f>SUM(BO29-BQ29)</f>
        <v>3</v>
      </c>
      <c r="BS29" s="34"/>
      <c r="BT29" s="27"/>
      <c r="BU29" s="27"/>
      <c r="BV29" s="50"/>
      <c r="BW29" s="50"/>
      <c r="BX29" s="112"/>
      <c r="BY29" s="112"/>
      <c r="BZ29" s="112"/>
      <c r="CA29" s="112"/>
      <c r="CB29" s="5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</row>
    <row r="30" spans="1:142" s="17" customFormat="1" ht="21" customHeight="1">
      <c r="A30" s="3"/>
      <c r="B30" s="204">
        <v>7</v>
      </c>
      <c r="C30" s="191"/>
      <c r="D30" s="191" t="s">
        <v>15</v>
      </c>
      <c r="E30" s="191"/>
      <c r="F30" s="191"/>
      <c r="G30" s="191" t="s">
        <v>15</v>
      </c>
      <c r="H30" s="191"/>
      <c r="I30" s="191"/>
      <c r="J30" s="192">
        <f>J28+$U$10*$X$10+$AL$10</f>
        <v>0.6458333333333331</v>
      </c>
      <c r="K30" s="192"/>
      <c r="L30" s="192"/>
      <c r="M30" s="192"/>
      <c r="N30" s="192"/>
      <c r="O30" s="188" t="str">
        <f>D17</f>
        <v>Krumbach</v>
      </c>
      <c r="P30" s="188"/>
      <c r="Q30" s="188"/>
      <c r="R30" s="188"/>
      <c r="S30" s="188"/>
      <c r="T30" s="188"/>
      <c r="U30" s="188"/>
      <c r="V30" s="188"/>
      <c r="W30" s="188"/>
      <c r="X30" s="188"/>
      <c r="Y30" s="188"/>
      <c r="Z30" s="188"/>
      <c r="AA30" s="188"/>
      <c r="AB30" s="188"/>
      <c r="AC30" s="188"/>
      <c r="AD30" s="188"/>
      <c r="AE30" s="75" t="s">
        <v>19</v>
      </c>
      <c r="AF30" s="188" t="str">
        <f>D18</f>
        <v>Kirchberg</v>
      </c>
      <c r="AG30" s="188"/>
      <c r="AH30" s="188"/>
      <c r="AI30" s="188"/>
      <c r="AJ30" s="188"/>
      <c r="AK30" s="188"/>
      <c r="AL30" s="188"/>
      <c r="AM30" s="188"/>
      <c r="AN30" s="188"/>
      <c r="AO30" s="188"/>
      <c r="AP30" s="188"/>
      <c r="AQ30" s="188"/>
      <c r="AR30" s="188"/>
      <c r="AS30" s="188"/>
      <c r="AT30" s="188"/>
      <c r="AU30" s="188"/>
      <c r="AV30" s="188"/>
      <c r="AW30" s="189">
        <v>0</v>
      </c>
      <c r="AX30" s="189"/>
      <c r="AY30" s="75" t="s">
        <v>18</v>
      </c>
      <c r="AZ30" s="189">
        <v>0</v>
      </c>
      <c r="BA30" s="189"/>
      <c r="BB30" s="184"/>
      <c r="BC30" s="185"/>
      <c r="BD30" s="14"/>
      <c r="BE30" s="107"/>
      <c r="BF30" s="31">
        <f t="shared" si="0"/>
        <v>1</v>
      </c>
      <c r="BG30" s="31" t="s">
        <v>18</v>
      </c>
      <c r="BH30" s="31">
        <f t="shared" si="1"/>
        <v>1</v>
      </c>
      <c r="BI30" s="27"/>
      <c r="BJ30" s="27"/>
      <c r="BK30" s="32"/>
      <c r="BL30" s="32"/>
      <c r="BM30" s="33" t="str">
        <f>$D$16</f>
        <v>Hochneukirchen</v>
      </c>
      <c r="BN30" s="34">
        <f>SUM($BF$25+$BH$28+$BH$31+$BF$37)</f>
        <v>4</v>
      </c>
      <c r="BO30" s="34">
        <f>SUM($AW$25+$AZ$28+$AZ$31+$AW$37)</f>
        <v>3</v>
      </c>
      <c r="BP30" s="35" t="s">
        <v>18</v>
      </c>
      <c r="BQ30" s="34">
        <f>SUM($AZ$25+$AW$28+$AW$31+$AZ$37)</f>
        <v>5</v>
      </c>
      <c r="BR30" s="34">
        <f>SUM(BO30-BQ30)</f>
        <v>-2</v>
      </c>
      <c r="BS30" s="34"/>
      <c r="BT30" s="27"/>
      <c r="BU30" s="27"/>
      <c r="BV30" s="50"/>
      <c r="BW30" s="50"/>
      <c r="BX30" s="112"/>
      <c r="BY30" s="112"/>
      <c r="BZ30" s="112"/>
      <c r="CA30" s="112"/>
      <c r="CB30" s="5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</row>
    <row r="31" spans="1:142" s="17" customFormat="1" ht="21" customHeight="1">
      <c r="A31" s="3"/>
      <c r="B31" s="204">
        <v>8</v>
      </c>
      <c r="C31" s="191"/>
      <c r="D31" s="191" t="s">
        <v>21</v>
      </c>
      <c r="E31" s="191"/>
      <c r="F31" s="191"/>
      <c r="G31" s="191" t="s">
        <v>15</v>
      </c>
      <c r="H31" s="191"/>
      <c r="I31" s="191"/>
      <c r="J31" s="192">
        <f>J28+$U$10*$X$10+$AL$10</f>
        <v>0.6458333333333331</v>
      </c>
      <c r="K31" s="192"/>
      <c r="L31" s="192"/>
      <c r="M31" s="192"/>
      <c r="N31" s="192"/>
      <c r="O31" s="188" t="str">
        <f>D14</f>
        <v>Bad Erlach</v>
      </c>
      <c r="P31" s="188"/>
      <c r="Q31" s="188"/>
      <c r="R31" s="188"/>
      <c r="S31" s="188"/>
      <c r="T31" s="188"/>
      <c r="U31" s="188"/>
      <c r="V31" s="188"/>
      <c r="W31" s="188"/>
      <c r="X31" s="188"/>
      <c r="Y31" s="188"/>
      <c r="Z31" s="188"/>
      <c r="AA31" s="188"/>
      <c r="AB31" s="188"/>
      <c r="AC31" s="188"/>
      <c r="AD31" s="188"/>
      <c r="AE31" s="75" t="s">
        <v>19</v>
      </c>
      <c r="AF31" s="188" t="str">
        <f>D16</f>
        <v>Hochneukirchen</v>
      </c>
      <c r="AG31" s="188"/>
      <c r="AH31" s="188"/>
      <c r="AI31" s="188"/>
      <c r="AJ31" s="188"/>
      <c r="AK31" s="188"/>
      <c r="AL31" s="188"/>
      <c r="AM31" s="188"/>
      <c r="AN31" s="188"/>
      <c r="AO31" s="188"/>
      <c r="AP31" s="188"/>
      <c r="AQ31" s="188"/>
      <c r="AR31" s="188"/>
      <c r="AS31" s="188"/>
      <c r="AT31" s="188"/>
      <c r="AU31" s="188"/>
      <c r="AV31" s="188"/>
      <c r="AW31" s="189">
        <v>4</v>
      </c>
      <c r="AX31" s="189"/>
      <c r="AY31" s="75" t="s">
        <v>18</v>
      </c>
      <c r="AZ31" s="189">
        <v>0</v>
      </c>
      <c r="BA31" s="189"/>
      <c r="BB31" s="184"/>
      <c r="BC31" s="185"/>
      <c r="BD31" s="14"/>
      <c r="BE31" s="107"/>
      <c r="BF31" s="31">
        <f t="shared" si="0"/>
        <v>3</v>
      </c>
      <c r="BG31" s="31" t="s">
        <v>18</v>
      </c>
      <c r="BH31" s="31">
        <f t="shared" si="1"/>
        <v>0</v>
      </c>
      <c r="BI31" s="27"/>
      <c r="BJ31" s="27"/>
      <c r="BK31" s="32"/>
      <c r="BL31" s="32"/>
      <c r="BM31" s="36" t="str">
        <f>$D$17</f>
        <v>Krumbach</v>
      </c>
      <c r="BN31" s="34">
        <f>SUM($BH$25+$BF$30+$BF$35+$BH$38)</f>
        <v>2</v>
      </c>
      <c r="BO31" s="34">
        <f>SUM($AZ$25+$AW$30+$AW$35+$AZ$38)</f>
        <v>0</v>
      </c>
      <c r="BP31" s="35" t="s">
        <v>18</v>
      </c>
      <c r="BQ31" s="34">
        <f>SUM($AW$25+$AZ$30+$AZ$35+$AW$38)</f>
        <v>3</v>
      </c>
      <c r="BR31" s="34">
        <f>SUM(BO31-BQ31)</f>
        <v>-3</v>
      </c>
      <c r="BS31" s="34"/>
      <c r="BT31" s="27"/>
      <c r="BU31" s="27"/>
      <c r="BV31" s="50"/>
      <c r="BW31" s="50"/>
      <c r="BX31" s="112"/>
      <c r="BY31" s="112"/>
      <c r="BZ31" s="112"/>
      <c r="CA31" s="112"/>
      <c r="CB31" s="5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</row>
    <row r="32" spans="1:142" s="17" customFormat="1" ht="21" customHeight="1">
      <c r="A32" s="3"/>
      <c r="B32" s="205">
        <v>9</v>
      </c>
      <c r="C32" s="194"/>
      <c r="D32" s="194" t="s">
        <v>15</v>
      </c>
      <c r="E32" s="194"/>
      <c r="F32" s="194"/>
      <c r="G32" s="194" t="s">
        <v>21</v>
      </c>
      <c r="H32" s="194"/>
      <c r="I32" s="194"/>
      <c r="J32" s="199">
        <f>J31+$U$10*$X$10+$AL$10</f>
        <v>0.659722222222222</v>
      </c>
      <c r="K32" s="199"/>
      <c r="L32" s="199"/>
      <c r="M32" s="199"/>
      <c r="N32" s="199"/>
      <c r="O32" s="196" t="str">
        <f>AG15</f>
        <v>Kirchschlag</v>
      </c>
      <c r="P32" s="196"/>
      <c r="Q32" s="196"/>
      <c r="R32" s="196"/>
      <c r="S32" s="196"/>
      <c r="T32" s="196"/>
      <c r="U32" s="196"/>
      <c r="V32" s="196"/>
      <c r="W32" s="196"/>
      <c r="X32" s="196"/>
      <c r="Y32" s="196"/>
      <c r="Z32" s="196"/>
      <c r="AA32" s="196"/>
      <c r="AB32" s="196"/>
      <c r="AC32" s="196"/>
      <c r="AD32" s="196"/>
      <c r="AE32" s="115" t="s">
        <v>19</v>
      </c>
      <c r="AF32" s="196" t="str">
        <f>AG16</f>
        <v>Scheiblingkirchen</v>
      </c>
      <c r="AG32" s="196"/>
      <c r="AH32" s="196"/>
      <c r="AI32" s="196"/>
      <c r="AJ32" s="196"/>
      <c r="AK32" s="196"/>
      <c r="AL32" s="196"/>
      <c r="AM32" s="196"/>
      <c r="AN32" s="196"/>
      <c r="AO32" s="196"/>
      <c r="AP32" s="196"/>
      <c r="AQ32" s="196"/>
      <c r="AR32" s="196"/>
      <c r="AS32" s="196"/>
      <c r="AT32" s="196"/>
      <c r="AU32" s="196"/>
      <c r="AV32" s="196"/>
      <c r="AW32" s="189">
        <v>0</v>
      </c>
      <c r="AX32" s="189"/>
      <c r="AY32" s="115" t="s">
        <v>18</v>
      </c>
      <c r="AZ32" s="189">
        <v>0</v>
      </c>
      <c r="BA32" s="189"/>
      <c r="BB32" s="197"/>
      <c r="BC32" s="198"/>
      <c r="BD32" s="14"/>
      <c r="BE32" s="107"/>
      <c r="BF32" s="31">
        <f t="shared" si="0"/>
        <v>1</v>
      </c>
      <c r="BG32" s="31" t="s">
        <v>18</v>
      </c>
      <c r="BH32" s="31">
        <f t="shared" si="1"/>
        <v>1</v>
      </c>
      <c r="BI32" s="27"/>
      <c r="BJ32" s="27"/>
      <c r="BK32" s="32"/>
      <c r="BL32" s="32"/>
      <c r="BM32" s="36" t="str">
        <f>$D$18</f>
        <v>Kirchberg</v>
      </c>
      <c r="BN32" s="34">
        <f>SUM($BF$27+$BH$30+$BF$34+$BH$37)</f>
        <v>2</v>
      </c>
      <c r="BO32" s="34">
        <f>SUM($AW$27+$AZ$30+$AW$34+$AZ$37)</f>
        <v>0</v>
      </c>
      <c r="BP32" s="35" t="s">
        <v>18</v>
      </c>
      <c r="BQ32" s="34">
        <f>SUM($AZ$27+$AW$30+$AZ$34+$AW$37)</f>
        <v>8</v>
      </c>
      <c r="BR32" s="34">
        <f>SUM(BO32-BQ32)</f>
        <v>-8</v>
      </c>
      <c r="BS32" s="34"/>
      <c r="BT32" s="27"/>
      <c r="BU32" s="27"/>
      <c r="BV32" s="50"/>
      <c r="BW32" s="50"/>
      <c r="BX32" s="112"/>
      <c r="BY32" s="112"/>
      <c r="BZ32" s="112"/>
      <c r="CA32" s="112"/>
      <c r="CB32" s="5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</row>
    <row r="33" spans="1:142" s="17" customFormat="1" ht="21" customHeight="1">
      <c r="A33" s="3"/>
      <c r="B33" s="205">
        <v>10</v>
      </c>
      <c r="C33" s="194"/>
      <c r="D33" s="194" t="s">
        <v>21</v>
      </c>
      <c r="E33" s="194"/>
      <c r="F33" s="194"/>
      <c r="G33" s="194" t="s">
        <v>21</v>
      </c>
      <c r="H33" s="194"/>
      <c r="I33" s="194"/>
      <c r="J33" s="199">
        <f>J31+$U$10*$X$10+$AL$10</f>
        <v>0.659722222222222</v>
      </c>
      <c r="K33" s="199"/>
      <c r="L33" s="199"/>
      <c r="M33" s="199"/>
      <c r="N33" s="199"/>
      <c r="O33" s="196" t="str">
        <f>AG17</f>
        <v>Howodo</v>
      </c>
      <c r="P33" s="196"/>
      <c r="Q33" s="196"/>
      <c r="R33" s="196"/>
      <c r="S33" s="196"/>
      <c r="T33" s="196"/>
      <c r="U33" s="196"/>
      <c r="V33" s="196"/>
      <c r="W33" s="196"/>
      <c r="X33" s="196"/>
      <c r="Y33" s="196"/>
      <c r="Z33" s="196"/>
      <c r="AA33" s="196"/>
      <c r="AB33" s="196"/>
      <c r="AC33" s="196"/>
      <c r="AD33" s="196"/>
      <c r="AE33" s="115" t="s">
        <v>19</v>
      </c>
      <c r="AF33" s="196" t="str">
        <f>AG14</f>
        <v>Schauerberg</v>
      </c>
      <c r="AG33" s="196"/>
      <c r="AH33" s="196"/>
      <c r="AI33" s="196"/>
      <c r="AJ33" s="196"/>
      <c r="AK33" s="196"/>
      <c r="AL33" s="196"/>
      <c r="AM33" s="196"/>
      <c r="AN33" s="196"/>
      <c r="AO33" s="196"/>
      <c r="AP33" s="196"/>
      <c r="AQ33" s="196"/>
      <c r="AR33" s="196"/>
      <c r="AS33" s="196"/>
      <c r="AT33" s="196"/>
      <c r="AU33" s="196"/>
      <c r="AV33" s="196"/>
      <c r="AW33" s="189">
        <v>0</v>
      </c>
      <c r="AX33" s="189"/>
      <c r="AY33" s="115" t="s">
        <v>18</v>
      </c>
      <c r="AZ33" s="189">
        <v>0</v>
      </c>
      <c r="BA33" s="189"/>
      <c r="BB33" s="197"/>
      <c r="BC33" s="198"/>
      <c r="BD33" s="14"/>
      <c r="BE33" s="107"/>
      <c r="BF33" s="31">
        <f t="shared" si="0"/>
        <v>1</v>
      </c>
      <c r="BG33" s="31" t="s">
        <v>18</v>
      </c>
      <c r="BH33" s="31">
        <f t="shared" si="1"/>
        <v>1</v>
      </c>
      <c r="BI33" s="27"/>
      <c r="BJ33" s="27"/>
      <c r="BK33" s="32"/>
      <c r="BL33" s="32"/>
      <c r="BM33" s="36"/>
      <c r="BN33" s="34"/>
      <c r="BO33" s="34"/>
      <c r="BP33" s="35"/>
      <c r="BQ33" s="34"/>
      <c r="BR33" s="34"/>
      <c r="BS33" s="34"/>
      <c r="BT33" s="27"/>
      <c r="BU33" s="27"/>
      <c r="BV33" s="50"/>
      <c r="BW33" s="50"/>
      <c r="BX33" s="112"/>
      <c r="BY33" s="112"/>
      <c r="BZ33" s="112"/>
      <c r="CA33" s="112"/>
      <c r="CB33" s="5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</row>
    <row r="34" spans="1:142" s="17" customFormat="1" ht="21" customHeight="1">
      <c r="A34" s="3"/>
      <c r="B34" s="204">
        <v>11</v>
      </c>
      <c r="C34" s="191"/>
      <c r="D34" s="191" t="s">
        <v>15</v>
      </c>
      <c r="E34" s="191"/>
      <c r="F34" s="191"/>
      <c r="G34" s="191" t="s">
        <v>15</v>
      </c>
      <c r="H34" s="191"/>
      <c r="I34" s="191"/>
      <c r="J34" s="192">
        <f>J33+$U$10*$X$10+$AL$10</f>
        <v>0.6736111111111108</v>
      </c>
      <c r="K34" s="192"/>
      <c r="L34" s="192"/>
      <c r="M34" s="192"/>
      <c r="N34" s="192"/>
      <c r="O34" s="188" t="str">
        <f>D18</f>
        <v>Kirchberg</v>
      </c>
      <c r="P34" s="188"/>
      <c r="Q34" s="188"/>
      <c r="R34" s="188"/>
      <c r="S34" s="188"/>
      <c r="T34" s="188"/>
      <c r="U34" s="188"/>
      <c r="V34" s="188"/>
      <c r="W34" s="188"/>
      <c r="X34" s="188"/>
      <c r="Y34" s="188"/>
      <c r="Z34" s="188"/>
      <c r="AA34" s="188"/>
      <c r="AB34" s="188"/>
      <c r="AC34" s="188"/>
      <c r="AD34" s="188"/>
      <c r="AE34" s="75" t="s">
        <v>19</v>
      </c>
      <c r="AF34" s="188" t="str">
        <f>D15</f>
        <v>Wiesmath</v>
      </c>
      <c r="AG34" s="188"/>
      <c r="AH34" s="188"/>
      <c r="AI34" s="188"/>
      <c r="AJ34" s="188"/>
      <c r="AK34" s="188"/>
      <c r="AL34" s="188"/>
      <c r="AM34" s="188"/>
      <c r="AN34" s="188"/>
      <c r="AO34" s="188"/>
      <c r="AP34" s="188"/>
      <c r="AQ34" s="188"/>
      <c r="AR34" s="188"/>
      <c r="AS34" s="188"/>
      <c r="AT34" s="188"/>
      <c r="AU34" s="188"/>
      <c r="AV34" s="188"/>
      <c r="AW34" s="189">
        <v>0</v>
      </c>
      <c r="AX34" s="189"/>
      <c r="AY34" s="75" t="s">
        <v>18</v>
      </c>
      <c r="AZ34" s="189">
        <v>0</v>
      </c>
      <c r="BA34" s="189"/>
      <c r="BB34" s="184"/>
      <c r="BC34" s="185"/>
      <c r="BD34" s="14"/>
      <c r="BE34" s="107"/>
      <c r="BF34" s="31">
        <f t="shared" si="0"/>
        <v>1</v>
      </c>
      <c r="BG34" s="31" t="s">
        <v>18</v>
      </c>
      <c r="BH34" s="31">
        <f t="shared" si="1"/>
        <v>1</v>
      </c>
      <c r="BI34" s="27"/>
      <c r="BJ34" s="22"/>
      <c r="BK34" s="22"/>
      <c r="BL34" s="22"/>
      <c r="BM34" s="30"/>
      <c r="BN34" s="30"/>
      <c r="BO34" s="30"/>
      <c r="BP34" s="30"/>
      <c r="BQ34" s="30"/>
      <c r="BR34" s="30"/>
      <c r="BS34" s="34"/>
      <c r="BT34" s="27"/>
      <c r="BU34" s="27"/>
      <c r="BV34" s="50"/>
      <c r="BW34" s="50"/>
      <c r="BX34" s="112"/>
      <c r="BY34" s="112"/>
      <c r="BZ34" s="112"/>
      <c r="CA34" s="112"/>
      <c r="CB34" s="5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</row>
    <row r="35" spans="1:142" s="17" customFormat="1" ht="21" customHeight="1">
      <c r="A35" s="3"/>
      <c r="B35" s="204">
        <v>12</v>
      </c>
      <c r="C35" s="191"/>
      <c r="D35" s="191" t="s">
        <v>21</v>
      </c>
      <c r="E35" s="191"/>
      <c r="F35" s="191"/>
      <c r="G35" s="191" t="s">
        <v>15</v>
      </c>
      <c r="H35" s="191"/>
      <c r="I35" s="191"/>
      <c r="J35" s="192">
        <f>J33+$U$10*$X$10+$AL$10</f>
        <v>0.6736111111111108</v>
      </c>
      <c r="K35" s="192"/>
      <c r="L35" s="192"/>
      <c r="M35" s="192"/>
      <c r="N35" s="192"/>
      <c r="O35" s="188" t="str">
        <f>D17</f>
        <v>Krumbach</v>
      </c>
      <c r="P35" s="188"/>
      <c r="Q35" s="188"/>
      <c r="R35" s="188"/>
      <c r="S35" s="188"/>
      <c r="T35" s="188"/>
      <c r="U35" s="188"/>
      <c r="V35" s="188"/>
      <c r="W35" s="188"/>
      <c r="X35" s="188"/>
      <c r="Y35" s="188"/>
      <c r="Z35" s="188"/>
      <c r="AA35" s="188"/>
      <c r="AB35" s="188"/>
      <c r="AC35" s="188"/>
      <c r="AD35" s="188"/>
      <c r="AE35" s="75" t="s">
        <v>19</v>
      </c>
      <c r="AF35" s="188" t="str">
        <f>D14</f>
        <v>Bad Erlach</v>
      </c>
      <c r="AG35" s="188"/>
      <c r="AH35" s="188"/>
      <c r="AI35" s="188"/>
      <c r="AJ35" s="188"/>
      <c r="AK35" s="188"/>
      <c r="AL35" s="188"/>
      <c r="AM35" s="188"/>
      <c r="AN35" s="188"/>
      <c r="AO35" s="188"/>
      <c r="AP35" s="188"/>
      <c r="AQ35" s="188"/>
      <c r="AR35" s="188"/>
      <c r="AS35" s="188"/>
      <c r="AT35" s="188"/>
      <c r="AU35" s="188"/>
      <c r="AV35" s="188"/>
      <c r="AW35" s="189">
        <v>0</v>
      </c>
      <c r="AX35" s="189"/>
      <c r="AY35" s="75" t="s">
        <v>18</v>
      </c>
      <c r="AZ35" s="189">
        <v>1</v>
      </c>
      <c r="BA35" s="189"/>
      <c r="BB35" s="184"/>
      <c r="BC35" s="185"/>
      <c r="BD35" s="14"/>
      <c r="BE35" s="107"/>
      <c r="BF35" s="31">
        <f t="shared" si="0"/>
        <v>0</v>
      </c>
      <c r="BG35" s="31" t="s">
        <v>18</v>
      </c>
      <c r="BH35" s="31">
        <f t="shared" si="1"/>
        <v>3</v>
      </c>
      <c r="BI35" s="27"/>
      <c r="BJ35" s="27"/>
      <c r="BK35" s="32"/>
      <c r="BL35" s="32"/>
      <c r="BM35" s="33" t="str">
        <f>$AG$16</f>
        <v>Scheiblingkirchen</v>
      </c>
      <c r="BN35" s="34">
        <f>SUM($BF$29+$BH$32+$BH$36)</f>
        <v>7</v>
      </c>
      <c r="BO35" s="34">
        <f>SUM($AW$29+$AZ$32+$AZ$36)</f>
        <v>7</v>
      </c>
      <c r="BP35" s="35" t="s">
        <v>18</v>
      </c>
      <c r="BQ35" s="34">
        <f>SUM($AZ$29+$AW$32+$AW$36)</f>
        <v>0</v>
      </c>
      <c r="BR35" s="34">
        <f>SUM(BO35-BQ35)</f>
        <v>7</v>
      </c>
      <c r="BS35" s="34"/>
      <c r="BT35" s="27"/>
      <c r="BU35" s="27"/>
      <c r="BV35" s="50"/>
      <c r="BW35" s="50"/>
      <c r="BX35" s="112"/>
      <c r="BY35" s="112"/>
      <c r="BZ35" s="112"/>
      <c r="CA35" s="112"/>
      <c r="CB35" s="5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</row>
    <row r="36" spans="1:142" s="17" customFormat="1" ht="21" customHeight="1">
      <c r="A36" s="3"/>
      <c r="B36" s="205">
        <v>13</v>
      </c>
      <c r="C36" s="194"/>
      <c r="D36" s="193" t="s">
        <v>15</v>
      </c>
      <c r="E36" s="193"/>
      <c r="F36" s="193"/>
      <c r="G36" s="194" t="s">
        <v>21</v>
      </c>
      <c r="H36" s="194"/>
      <c r="I36" s="194"/>
      <c r="J36" s="195">
        <f>J35+$U$10*$X$10+$AL$10</f>
        <v>0.6874999999999997</v>
      </c>
      <c r="K36" s="195"/>
      <c r="L36" s="195"/>
      <c r="M36" s="195"/>
      <c r="N36" s="195"/>
      <c r="O36" s="196" t="str">
        <f>AG14</f>
        <v>Schauerberg</v>
      </c>
      <c r="P36" s="196"/>
      <c r="Q36" s="196"/>
      <c r="R36" s="196"/>
      <c r="S36" s="196"/>
      <c r="T36" s="196"/>
      <c r="U36" s="196"/>
      <c r="V36" s="196"/>
      <c r="W36" s="196"/>
      <c r="X36" s="196"/>
      <c r="Y36" s="196"/>
      <c r="Z36" s="196"/>
      <c r="AA36" s="196"/>
      <c r="AB36" s="196"/>
      <c r="AC36" s="196"/>
      <c r="AD36" s="196"/>
      <c r="AE36" s="115" t="s">
        <v>19</v>
      </c>
      <c r="AF36" s="196" t="str">
        <f>AG16</f>
        <v>Scheiblingkirchen</v>
      </c>
      <c r="AG36" s="196"/>
      <c r="AH36" s="196"/>
      <c r="AI36" s="196"/>
      <c r="AJ36" s="196"/>
      <c r="AK36" s="196"/>
      <c r="AL36" s="196"/>
      <c r="AM36" s="196"/>
      <c r="AN36" s="196"/>
      <c r="AO36" s="196"/>
      <c r="AP36" s="196"/>
      <c r="AQ36" s="196"/>
      <c r="AR36" s="196"/>
      <c r="AS36" s="196"/>
      <c r="AT36" s="196"/>
      <c r="AU36" s="196"/>
      <c r="AV36" s="196"/>
      <c r="AW36" s="189">
        <v>0</v>
      </c>
      <c r="AX36" s="189"/>
      <c r="AY36" s="115" t="s">
        <v>18</v>
      </c>
      <c r="AZ36" s="189">
        <v>2</v>
      </c>
      <c r="BA36" s="189"/>
      <c r="BB36" s="197"/>
      <c r="BC36" s="198"/>
      <c r="BD36" s="14"/>
      <c r="BE36" s="107"/>
      <c r="BF36" s="31">
        <f t="shared" si="0"/>
        <v>0</v>
      </c>
      <c r="BG36" s="31" t="s">
        <v>18</v>
      </c>
      <c r="BH36" s="31">
        <f t="shared" si="1"/>
        <v>3</v>
      </c>
      <c r="BI36" s="27"/>
      <c r="BJ36" s="27"/>
      <c r="BK36" s="32"/>
      <c r="BL36" s="32"/>
      <c r="BM36" s="36" t="str">
        <f>$AG$15</f>
        <v>Kirchschlag</v>
      </c>
      <c r="BN36" s="34">
        <f>SUM($BH$26+$BF$32+$BF$39)</f>
        <v>4</v>
      </c>
      <c r="BO36" s="34">
        <f>SUM($AZ$26+$AW$32+$AW$39)</f>
        <v>1</v>
      </c>
      <c r="BP36" s="35" t="s">
        <v>18</v>
      </c>
      <c r="BQ36" s="34">
        <f>SUM($AW$26+$AZ$32+$AZ$39)</f>
        <v>1</v>
      </c>
      <c r="BR36" s="34">
        <f>SUM(BO36-BQ36)</f>
        <v>0</v>
      </c>
      <c r="BS36" s="34"/>
      <c r="BT36" s="27"/>
      <c r="BU36" s="27"/>
      <c r="BV36" s="50"/>
      <c r="BW36" s="50"/>
      <c r="BX36" s="112"/>
      <c r="BY36" s="112"/>
      <c r="BZ36" s="112"/>
      <c r="CA36" s="112"/>
      <c r="CB36" s="5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</row>
    <row r="37" spans="1:142" s="17" customFormat="1" ht="21" customHeight="1">
      <c r="A37" s="3"/>
      <c r="B37" s="204">
        <v>14</v>
      </c>
      <c r="C37" s="191"/>
      <c r="D37" s="191" t="s">
        <v>15</v>
      </c>
      <c r="E37" s="191"/>
      <c r="F37" s="191"/>
      <c r="G37" s="191" t="s">
        <v>15</v>
      </c>
      <c r="H37" s="191"/>
      <c r="I37" s="191"/>
      <c r="J37" s="192">
        <f>J36+$U$10*$X$10+$AL$10</f>
        <v>0.7013888888888885</v>
      </c>
      <c r="K37" s="192"/>
      <c r="L37" s="192"/>
      <c r="M37" s="192"/>
      <c r="N37" s="192"/>
      <c r="O37" s="188" t="str">
        <f>D16</f>
        <v>Hochneukirchen</v>
      </c>
      <c r="P37" s="188"/>
      <c r="Q37" s="188"/>
      <c r="R37" s="188"/>
      <c r="S37" s="188"/>
      <c r="T37" s="188"/>
      <c r="U37" s="188"/>
      <c r="V37" s="188"/>
      <c r="W37" s="188"/>
      <c r="X37" s="188"/>
      <c r="Y37" s="188"/>
      <c r="Z37" s="188"/>
      <c r="AA37" s="188"/>
      <c r="AB37" s="188"/>
      <c r="AC37" s="188"/>
      <c r="AD37" s="188"/>
      <c r="AE37" s="75" t="s">
        <v>19</v>
      </c>
      <c r="AF37" s="188" t="str">
        <f>D18</f>
        <v>Kirchberg</v>
      </c>
      <c r="AG37" s="188"/>
      <c r="AH37" s="188"/>
      <c r="AI37" s="188"/>
      <c r="AJ37" s="188"/>
      <c r="AK37" s="188"/>
      <c r="AL37" s="188"/>
      <c r="AM37" s="188"/>
      <c r="AN37" s="188"/>
      <c r="AO37" s="188"/>
      <c r="AP37" s="188"/>
      <c r="AQ37" s="188"/>
      <c r="AR37" s="188"/>
      <c r="AS37" s="188"/>
      <c r="AT37" s="188"/>
      <c r="AU37" s="188"/>
      <c r="AV37" s="188"/>
      <c r="AW37" s="189">
        <v>3</v>
      </c>
      <c r="AX37" s="189"/>
      <c r="AY37" s="75" t="s">
        <v>18</v>
      </c>
      <c r="AZ37" s="189">
        <v>0</v>
      </c>
      <c r="BA37" s="189"/>
      <c r="BB37" s="184"/>
      <c r="BC37" s="185"/>
      <c r="BD37" s="14"/>
      <c r="BE37" s="107"/>
      <c r="BF37" s="31">
        <f t="shared" si="0"/>
        <v>3</v>
      </c>
      <c r="BG37" s="31" t="s">
        <v>18</v>
      </c>
      <c r="BH37" s="31">
        <f t="shared" si="1"/>
        <v>0</v>
      </c>
      <c r="BI37" s="27"/>
      <c r="BJ37" s="27"/>
      <c r="BK37" s="32"/>
      <c r="BL37" s="32"/>
      <c r="BM37" s="36" t="str">
        <f>$AG$14</f>
        <v>Schauerberg</v>
      </c>
      <c r="BN37" s="34">
        <f>SUM($BF$26+$BH$33+$BF$36)</f>
        <v>4</v>
      </c>
      <c r="BO37" s="34">
        <f>SUM($AW$26+$AZ$33+$AW$36)</f>
        <v>1</v>
      </c>
      <c r="BP37" s="35" t="s">
        <v>18</v>
      </c>
      <c r="BQ37" s="34">
        <f>SUM($AZ$26+$AW$33+$AZ$36)</f>
        <v>2</v>
      </c>
      <c r="BR37" s="34">
        <f>SUM(BO37-BQ37)</f>
        <v>-1</v>
      </c>
      <c r="BS37" s="34"/>
      <c r="BT37" s="27"/>
      <c r="BU37" s="27"/>
      <c r="BV37" s="50"/>
      <c r="BW37" s="50"/>
      <c r="BX37" s="112"/>
      <c r="BY37" s="112"/>
      <c r="BZ37" s="112"/>
      <c r="CA37" s="112"/>
      <c r="CB37" s="5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</row>
    <row r="38" spans="1:142" s="17" customFormat="1" ht="21" customHeight="1">
      <c r="A38" s="3"/>
      <c r="B38" s="204">
        <v>15</v>
      </c>
      <c r="C38" s="191"/>
      <c r="D38" s="191" t="s">
        <v>21</v>
      </c>
      <c r="E38" s="191"/>
      <c r="F38" s="191"/>
      <c r="G38" s="191" t="s">
        <v>15</v>
      </c>
      <c r="H38" s="191"/>
      <c r="I38" s="191"/>
      <c r="J38" s="192">
        <f>J36+$U$10*$X$10+$AL$10</f>
        <v>0.7013888888888885</v>
      </c>
      <c r="K38" s="192"/>
      <c r="L38" s="192"/>
      <c r="M38" s="192"/>
      <c r="N38" s="192"/>
      <c r="O38" s="188" t="str">
        <f>D15</f>
        <v>Wiesmath</v>
      </c>
      <c r="P38" s="188"/>
      <c r="Q38" s="188"/>
      <c r="R38" s="188"/>
      <c r="S38" s="188"/>
      <c r="T38" s="188"/>
      <c r="U38" s="188"/>
      <c r="V38" s="188"/>
      <c r="W38" s="188"/>
      <c r="X38" s="188"/>
      <c r="Y38" s="188"/>
      <c r="Z38" s="188"/>
      <c r="AA38" s="188"/>
      <c r="AB38" s="188"/>
      <c r="AC38" s="188"/>
      <c r="AD38" s="188"/>
      <c r="AE38" s="75" t="s">
        <v>19</v>
      </c>
      <c r="AF38" s="188" t="str">
        <f>D17</f>
        <v>Krumbach</v>
      </c>
      <c r="AG38" s="188"/>
      <c r="AH38" s="188"/>
      <c r="AI38" s="188"/>
      <c r="AJ38" s="188"/>
      <c r="AK38" s="188"/>
      <c r="AL38" s="188"/>
      <c r="AM38" s="188"/>
      <c r="AN38" s="188"/>
      <c r="AO38" s="188"/>
      <c r="AP38" s="188"/>
      <c r="AQ38" s="188"/>
      <c r="AR38" s="188"/>
      <c r="AS38" s="188"/>
      <c r="AT38" s="188"/>
      <c r="AU38" s="188"/>
      <c r="AV38" s="188"/>
      <c r="AW38" s="189">
        <v>2</v>
      </c>
      <c r="AX38" s="189"/>
      <c r="AY38" s="75" t="s">
        <v>18</v>
      </c>
      <c r="AZ38" s="189">
        <v>0</v>
      </c>
      <c r="BA38" s="189"/>
      <c r="BB38" s="184"/>
      <c r="BC38" s="185"/>
      <c r="BD38" s="14"/>
      <c r="BE38" s="107"/>
      <c r="BF38" s="31">
        <f t="shared" si="0"/>
        <v>3</v>
      </c>
      <c r="BG38" s="31" t="s">
        <v>18</v>
      </c>
      <c r="BH38" s="31">
        <f t="shared" si="1"/>
        <v>0</v>
      </c>
      <c r="BI38" s="27"/>
      <c r="BJ38" s="27"/>
      <c r="BK38" s="32"/>
      <c r="BL38" s="32"/>
      <c r="BM38" s="36" t="str">
        <f>$AG$17</f>
        <v>Howodo</v>
      </c>
      <c r="BN38" s="34">
        <f>SUM($BH$29+$BF$33+$BH$39)</f>
        <v>1</v>
      </c>
      <c r="BO38" s="34">
        <f>SUM($AZ$29+$AW$33+$AZ$39)</f>
        <v>0</v>
      </c>
      <c r="BP38" s="35" t="s">
        <v>18</v>
      </c>
      <c r="BQ38" s="34">
        <f>SUM($AW$29+$AZ$33+$AW$39)</f>
        <v>6</v>
      </c>
      <c r="BR38" s="34">
        <f>SUM(BO38-BQ38)</f>
        <v>-6</v>
      </c>
      <c r="BS38" s="34"/>
      <c r="BT38" s="27"/>
      <c r="BU38" s="27"/>
      <c r="BV38" s="50"/>
      <c r="BW38" s="50"/>
      <c r="BX38" s="112"/>
      <c r="BY38" s="112"/>
      <c r="BZ38" s="112"/>
      <c r="CA38" s="112"/>
      <c r="CB38" s="5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</row>
    <row r="39" spans="1:142" s="17" customFormat="1" ht="21" customHeight="1" thickBot="1">
      <c r="A39" s="3"/>
      <c r="B39" s="203">
        <v>16</v>
      </c>
      <c r="C39" s="181"/>
      <c r="D39" s="163" t="s">
        <v>21</v>
      </c>
      <c r="E39" s="163"/>
      <c r="F39" s="163"/>
      <c r="G39" s="181" t="s">
        <v>21</v>
      </c>
      <c r="H39" s="181"/>
      <c r="I39" s="181"/>
      <c r="J39" s="182">
        <f>J35+$U$10*$X$10+$AL$10</f>
        <v>0.6874999999999997</v>
      </c>
      <c r="K39" s="182"/>
      <c r="L39" s="182"/>
      <c r="M39" s="182"/>
      <c r="N39" s="182"/>
      <c r="O39" s="183" t="str">
        <f>AG15</f>
        <v>Kirchschlag</v>
      </c>
      <c r="P39" s="183"/>
      <c r="Q39" s="183"/>
      <c r="R39" s="183"/>
      <c r="S39" s="183"/>
      <c r="T39" s="183"/>
      <c r="U39" s="183"/>
      <c r="V39" s="183"/>
      <c r="W39" s="183"/>
      <c r="X39" s="183"/>
      <c r="Y39" s="183"/>
      <c r="Z39" s="183"/>
      <c r="AA39" s="183"/>
      <c r="AB39" s="183"/>
      <c r="AC39" s="183"/>
      <c r="AD39" s="183"/>
      <c r="AE39" s="116" t="s">
        <v>19</v>
      </c>
      <c r="AF39" s="183" t="str">
        <f>AG17</f>
        <v>Howodo</v>
      </c>
      <c r="AG39" s="183"/>
      <c r="AH39" s="183"/>
      <c r="AI39" s="183"/>
      <c r="AJ39" s="183"/>
      <c r="AK39" s="183"/>
      <c r="AL39" s="183"/>
      <c r="AM39" s="183"/>
      <c r="AN39" s="183"/>
      <c r="AO39" s="183"/>
      <c r="AP39" s="183"/>
      <c r="AQ39" s="183"/>
      <c r="AR39" s="183"/>
      <c r="AS39" s="183"/>
      <c r="AT39" s="183"/>
      <c r="AU39" s="183"/>
      <c r="AV39" s="183"/>
      <c r="AW39" s="190">
        <v>1</v>
      </c>
      <c r="AX39" s="190"/>
      <c r="AY39" s="116" t="s">
        <v>18</v>
      </c>
      <c r="AZ39" s="190">
        <v>0</v>
      </c>
      <c r="BA39" s="190"/>
      <c r="BB39" s="186"/>
      <c r="BC39" s="187"/>
      <c r="BD39" s="14"/>
      <c r="BE39" s="107"/>
      <c r="BF39" s="31">
        <f t="shared" si="0"/>
        <v>3</v>
      </c>
      <c r="BG39" s="31" t="s">
        <v>18</v>
      </c>
      <c r="BH39" s="31">
        <f t="shared" si="1"/>
        <v>0</v>
      </c>
      <c r="BI39" s="27"/>
      <c r="BJ39" s="27"/>
      <c r="BK39" s="27"/>
      <c r="BL39" s="27"/>
      <c r="BM39" s="36"/>
      <c r="BN39" s="34"/>
      <c r="BO39" s="34"/>
      <c r="BP39" s="35"/>
      <c r="BQ39" s="34"/>
      <c r="BR39" s="34"/>
      <c r="BS39" s="27"/>
      <c r="BT39" s="27"/>
      <c r="BU39" s="27"/>
      <c r="BV39" s="50"/>
      <c r="BW39" s="50"/>
      <c r="BX39" s="112"/>
      <c r="BY39" s="112"/>
      <c r="BZ39" s="112"/>
      <c r="CA39" s="112"/>
      <c r="CB39" s="5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</row>
    <row r="40" spans="57:80" ht="15.75" customHeight="1"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24"/>
    </row>
    <row r="41" spans="57:79" ht="5.25" customHeight="1">
      <c r="BE41" s="113"/>
      <c r="BF41" s="113"/>
      <c r="BG41" s="113"/>
      <c r="BH41" s="113"/>
      <c r="BI41" s="113"/>
      <c r="BJ41" s="113"/>
      <c r="BK41" s="113"/>
      <c r="BL41" s="113"/>
      <c r="BM41" s="113"/>
      <c r="BN41" s="113"/>
      <c r="BO41" s="113"/>
      <c r="BP41" s="113"/>
      <c r="BQ41" s="113"/>
      <c r="BR41" s="113"/>
      <c r="BS41" s="113"/>
      <c r="BT41" s="113"/>
      <c r="BU41" s="113"/>
      <c r="BV41" s="114"/>
      <c r="BW41" s="114"/>
      <c r="BX41" s="114"/>
      <c r="BY41" s="114"/>
      <c r="BZ41" s="114"/>
      <c r="CA41" s="114"/>
    </row>
    <row r="42" spans="2:79" ht="12.75">
      <c r="B42" s="1" t="s">
        <v>38</v>
      </c>
      <c r="BE42" s="113"/>
      <c r="BF42" s="113"/>
      <c r="BG42" s="113"/>
      <c r="BH42" s="113"/>
      <c r="BI42" s="113"/>
      <c r="BJ42" s="113"/>
      <c r="BK42" s="113"/>
      <c r="BL42" s="113"/>
      <c r="BM42" s="113"/>
      <c r="BN42" s="113"/>
      <c r="BO42" s="113"/>
      <c r="BP42" s="113"/>
      <c r="BQ42" s="113"/>
      <c r="BR42" s="113"/>
      <c r="BS42" s="113"/>
      <c r="BT42" s="113"/>
      <c r="BU42" s="113"/>
      <c r="BV42" s="114"/>
      <c r="BW42" s="114"/>
      <c r="BX42" s="114"/>
      <c r="BY42" s="114"/>
      <c r="BZ42" s="114"/>
      <c r="CA42" s="114"/>
    </row>
    <row r="43" ht="6" customHeight="1" thickBot="1"/>
    <row r="44" spans="2:142" s="7" customFormat="1" ht="21.75" customHeight="1" thickBot="1">
      <c r="B44" s="129" t="s">
        <v>11</v>
      </c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40"/>
      <c r="P44" s="129" t="s">
        <v>22</v>
      </c>
      <c r="Q44" s="132"/>
      <c r="R44" s="140"/>
      <c r="S44" s="129" t="s">
        <v>23</v>
      </c>
      <c r="T44" s="132"/>
      <c r="U44" s="132"/>
      <c r="V44" s="132"/>
      <c r="W44" s="140"/>
      <c r="X44" s="129" t="s">
        <v>24</v>
      </c>
      <c r="Y44" s="132"/>
      <c r="Z44" s="140"/>
      <c r="AA44" s="8"/>
      <c r="AB44" s="8"/>
      <c r="AC44" s="8"/>
      <c r="AD44" s="8"/>
      <c r="AE44" s="129" t="s">
        <v>12</v>
      </c>
      <c r="AF44" s="132"/>
      <c r="AG44" s="132"/>
      <c r="AH44" s="132"/>
      <c r="AI44" s="132"/>
      <c r="AJ44" s="132"/>
      <c r="AK44" s="132"/>
      <c r="AL44" s="132"/>
      <c r="AM44" s="132"/>
      <c r="AN44" s="132"/>
      <c r="AO44" s="132"/>
      <c r="AP44" s="132"/>
      <c r="AQ44" s="132"/>
      <c r="AR44" s="140"/>
      <c r="AS44" s="129" t="s">
        <v>22</v>
      </c>
      <c r="AT44" s="132"/>
      <c r="AU44" s="140"/>
      <c r="AV44" s="129" t="s">
        <v>23</v>
      </c>
      <c r="AW44" s="132"/>
      <c r="AX44" s="132"/>
      <c r="AY44" s="132"/>
      <c r="AZ44" s="140"/>
      <c r="BA44" s="129" t="s">
        <v>24</v>
      </c>
      <c r="BB44" s="132"/>
      <c r="BC44" s="140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51"/>
      <c r="BW44" s="51"/>
      <c r="BX44" s="51"/>
      <c r="BY44" s="51"/>
      <c r="BZ44" s="51"/>
      <c r="CA44" s="51"/>
      <c r="CB44" s="51"/>
      <c r="CC44" s="59"/>
      <c r="CD44" s="59"/>
      <c r="CE44" s="59"/>
      <c r="CF44" s="59"/>
      <c r="CG44" s="59"/>
      <c r="CH44" s="59"/>
      <c r="CI44" s="59"/>
      <c r="CJ44" s="59"/>
      <c r="CK44" s="59"/>
      <c r="CL44" s="59"/>
      <c r="CM44" s="59"/>
      <c r="CN44" s="59"/>
      <c r="CO44" s="59"/>
      <c r="CP44" s="59"/>
      <c r="CQ44" s="59"/>
      <c r="CR44" s="59"/>
      <c r="CS44" s="59"/>
      <c r="CT44" s="59"/>
      <c r="CU44" s="59"/>
      <c r="CV44" s="59"/>
      <c r="CW44" s="59"/>
      <c r="CX44" s="59"/>
      <c r="CY44" s="59"/>
      <c r="CZ44" s="59"/>
      <c r="DA44" s="59"/>
      <c r="DB44" s="59"/>
      <c r="DC44" s="59"/>
      <c r="DD44" s="59"/>
      <c r="DE44" s="59"/>
      <c r="DF44" s="59"/>
      <c r="DG44" s="59"/>
      <c r="DH44" s="59"/>
      <c r="DI44" s="59"/>
      <c r="DJ44" s="59"/>
      <c r="DK44" s="59"/>
      <c r="DL44" s="59"/>
      <c r="DM44" s="59"/>
      <c r="DN44" s="59"/>
      <c r="DO44" s="59"/>
      <c r="DP44" s="59"/>
      <c r="DQ44" s="59"/>
      <c r="DR44" s="59"/>
      <c r="DS44" s="59"/>
      <c r="DT44" s="59"/>
      <c r="DU44" s="59"/>
      <c r="DV44" s="59"/>
      <c r="DW44" s="59"/>
      <c r="DX44" s="59"/>
      <c r="DY44" s="59"/>
      <c r="DZ44" s="59"/>
      <c r="EA44" s="59"/>
      <c r="EB44" s="59"/>
      <c r="EC44" s="59"/>
      <c r="ED44" s="59"/>
      <c r="EE44" s="59"/>
      <c r="EF44" s="59"/>
      <c r="EG44" s="59"/>
      <c r="EH44" s="59"/>
      <c r="EI44" s="59"/>
      <c r="EJ44" s="59"/>
      <c r="EK44" s="59"/>
      <c r="EL44" s="59"/>
    </row>
    <row r="45" spans="2:55" ht="21.75" customHeight="1">
      <c r="B45" s="179" t="s">
        <v>6</v>
      </c>
      <c r="C45" s="180"/>
      <c r="D45" s="149" t="str">
        <f>IF(ISBLANK($AZ$24),"",BM28)</f>
        <v>Bad Erlach</v>
      </c>
      <c r="E45" s="150"/>
      <c r="F45" s="150"/>
      <c r="G45" s="150"/>
      <c r="H45" s="150"/>
      <c r="I45" s="150"/>
      <c r="J45" s="150"/>
      <c r="K45" s="150"/>
      <c r="L45" s="150"/>
      <c r="M45" s="150"/>
      <c r="N45" s="150"/>
      <c r="O45" s="151"/>
      <c r="P45" s="156">
        <f>IF(ISBLANK($AZ$24),"",BN28)</f>
        <v>10</v>
      </c>
      <c r="Q45" s="157"/>
      <c r="R45" s="158"/>
      <c r="S45" s="155">
        <f>IF(ISBLANK($AZ$24),"",BO28)</f>
        <v>10</v>
      </c>
      <c r="T45" s="152"/>
      <c r="U45" s="108" t="s">
        <v>18</v>
      </c>
      <c r="V45" s="152">
        <f>IF(ISBLANK($AZ$24),"",BQ28)</f>
        <v>0</v>
      </c>
      <c r="W45" s="153"/>
      <c r="X45" s="176">
        <f>IF(ISBLANK($AZ$24),"",BR28)</f>
        <v>10</v>
      </c>
      <c r="Y45" s="177"/>
      <c r="Z45" s="178"/>
      <c r="AA45" s="3"/>
      <c r="AB45" s="3"/>
      <c r="AC45" s="3"/>
      <c r="AD45" s="3"/>
      <c r="AE45" s="141" t="s">
        <v>6</v>
      </c>
      <c r="AF45" s="142"/>
      <c r="AG45" s="146" t="str">
        <f>IF(ISBLANK($AZ$26),"",BM35)</f>
        <v>Scheiblingkirchen</v>
      </c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8"/>
      <c r="AS45" s="143">
        <f>IF(ISBLANK($AZ$26),"",BN35)</f>
        <v>7</v>
      </c>
      <c r="AT45" s="144"/>
      <c r="AU45" s="145"/>
      <c r="AV45" s="155">
        <f>IF(ISBLANK($AZ$26),"",BO35)</f>
        <v>7</v>
      </c>
      <c r="AW45" s="152"/>
      <c r="AX45" s="108" t="s">
        <v>18</v>
      </c>
      <c r="AY45" s="152">
        <f>IF(ISBLANK($AZ$26),"",BQ35)</f>
        <v>0</v>
      </c>
      <c r="AZ45" s="153"/>
      <c r="BA45" s="122">
        <f>IF(ISBLANK($AZ$26),"",BR35)</f>
        <v>7</v>
      </c>
      <c r="BB45" s="119"/>
      <c r="BC45" s="118"/>
    </row>
    <row r="46" spans="2:55" ht="21.75" customHeight="1">
      <c r="B46" s="141" t="s">
        <v>7</v>
      </c>
      <c r="C46" s="142"/>
      <c r="D46" s="146" t="str">
        <f>IF(ISBLANK($AZ$24),"",BM29)</f>
        <v>Wiesmath</v>
      </c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8"/>
      <c r="P46" s="143">
        <f>IF(ISBLANK($AZ$24),"",BN29)</f>
        <v>8</v>
      </c>
      <c r="Q46" s="144"/>
      <c r="R46" s="145"/>
      <c r="S46" s="141">
        <f>IF(ISBLANK($AZ$24),"",BO29)</f>
        <v>3</v>
      </c>
      <c r="T46" s="142"/>
      <c r="U46" s="9" t="s">
        <v>18</v>
      </c>
      <c r="V46" s="142">
        <f>IF(ISBLANK($AZ$24),"",BQ29)</f>
        <v>0</v>
      </c>
      <c r="W46" s="154"/>
      <c r="X46" s="122">
        <f>IF(ISBLANK($AZ$24),"",BR29)</f>
        <v>3</v>
      </c>
      <c r="Y46" s="119"/>
      <c r="Z46" s="118"/>
      <c r="AA46" s="3"/>
      <c r="AB46" s="3"/>
      <c r="AC46" s="3"/>
      <c r="AD46" s="3"/>
      <c r="AE46" s="141" t="s">
        <v>7</v>
      </c>
      <c r="AF46" s="142"/>
      <c r="AG46" s="146" t="str">
        <f>IF(ISBLANK($AZ$26),"",BM36)</f>
        <v>Kirchschlag</v>
      </c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8"/>
      <c r="AS46" s="143">
        <f>IF(ISBLANK($AZ$26),"",BN36)</f>
        <v>4</v>
      </c>
      <c r="AT46" s="144"/>
      <c r="AU46" s="145"/>
      <c r="AV46" s="141">
        <f>IF(ISBLANK($AZ$26),"",BO36)</f>
        <v>1</v>
      </c>
      <c r="AW46" s="142"/>
      <c r="AX46" s="9" t="s">
        <v>18</v>
      </c>
      <c r="AY46" s="142">
        <f>IF(ISBLANK($AZ$26),"",BQ36)</f>
        <v>1</v>
      </c>
      <c r="AZ46" s="154"/>
      <c r="BA46" s="122">
        <f>IF(ISBLANK($AZ$26),"",BR36)</f>
        <v>0</v>
      </c>
      <c r="BB46" s="119"/>
      <c r="BC46" s="118"/>
    </row>
    <row r="47" spans="2:55" ht="21.75" customHeight="1">
      <c r="B47" s="141" t="s">
        <v>8</v>
      </c>
      <c r="C47" s="142"/>
      <c r="D47" s="146" t="str">
        <f>IF(ISBLANK($AZ$24),"",BM30)</f>
        <v>Hochneukirchen</v>
      </c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8"/>
      <c r="P47" s="143">
        <f>IF(ISBLANK($AZ$24),"",BN30)</f>
        <v>4</v>
      </c>
      <c r="Q47" s="144"/>
      <c r="R47" s="145"/>
      <c r="S47" s="141">
        <f>IF(ISBLANK($AZ$24),"",BO30)</f>
        <v>3</v>
      </c>
      <c r="T47" s="142"/>
      <c r="U47" s="9" t="s">
        <v>18</v>
      </c>
      <c r="V47" s="142">
        <f>IF(ISBLANK($AZ$24),"",BQ30)</f>
        <v>5</v>
      </c>
      <c r="W47" s="154"/>
      <c r="X47" s="122">
        <f>IF(ISBLANK($AZ$24),"",BR30)</f>
        <v>-2</v>
      </c>
      <c r="Y47" s="119"/>
      <c r="Z47" s="118"/>
      <c r="AA47" s="3"/>
      <c r="AB47" s="3"/>
      <c r="AC47" s="3"/>
      <c r="AD47" s="3"/>
      <c r="AE47" s="141" t="s">
        <v>8</v>
      </c>
      <c r="AF47" s="142"/>
      <c r="AG47" s="146" t="str">
        <f>IF(ISBLANK($AZ$26),"",BM37)</f>
        <v>Schauerberg</v>
      </c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8"/>
      <c r="AS47" s="143">
        <f>IF(ISBLANK($AZ$26),"",BN37)</f>
        <v>4</v>
      </c>
      <c r="AT47" s="144"/>
      <c r="AU47" s="145"/>
      <c r="AV47" s="141">
        <f>IF(ISBLANK($AZ$26),"",BO37)</f>
        <v>1</v>
      </c>
      <c r="AW47" s="142"/>
      <c r="AX47" s="9" t="s">
        <v>18</v>
      </c>
      <c r="AY47" s="142">
        <f>IF(ISBLANK($AZ$26),"",BQ37)</f>
        <v>2</v>
      </c>
      <c r="AZ47" s="154"/>
      <c r="BA47" s="122">
        <f>IF(ISBLANK($AZ$26),"",BR37)</f>
        <v>-1</v>
      </c>
      <c r="BB47" s="119"/>
      <c r="BC47" s="118"/>
    </row>
    <row r="48" spans="2:55" ht="21.75" customHeight="1" thickBot="1">
      <c r="B48" s="141" t="s">
        <v>9</v>
      </c>
      <c r="C48" s="142"/>
      <c r="D48" s="146" t="str">
        <f>IF(ISBLANK($AZ$24),"",BM31)</f>
        <v>Krumbach</v>
      </c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8"/>
      <c r="P48" s="143">
        <f>IF(ISBLANK($AZ$24),"",BN31)</f>
        <v>2</v>
      </c>
      <c r="Q48" s="144"/>
      <c r="R48" s="145"/>
      <c r="S48" s="141">
        <f>IF(ISBLANK($AZ$24),"",BO31)</f>
        <v>0</v>
      </c>
      <c r="T48" s="142"/>
      <c r="U48" s="9" t="s">
        <v>18</v>
      </c>
      <c r="V48" s="142">
        <f>IF(ISBLANK($AZ$24),"",BQ31)</f>
        <v>3</v>
      </c>
      <c r="W48" s="154"/>
      <c r="X48" s="122">
        <f>IF(ISBLANK($AZ$24),"",BR31)</f>
        <v>-3</v>
      </c>
      <c r="Y48" s="119"/>
      <c r="Z48" s="118"/>
      <c r="AA48" s="3"/>
      <c r="AB48" s="3"/>
      <c r="AC48" s="3"/>
      <c r="AD48" s="3"/>
      <c r="AE48" s="172" t="s">
        <v>9</v>
      </c>
      <c r="AF48" s="161"/>
      <c r="AG48" s="169" t="str">
        <f>IF(ISBLANK($AZ$26),"",BM38)</f>
        <v>Howodo</v>
      </c>
      <c r="AH48" s="170"/>
      <c r="AI48" s="170"/>
      <c r="AJ48" s="170"/>
      <c r="AK48" s="170"/>
      <c r="AL48" s="170"/>
      <c r="AM48" s="170"/>
      <c r="AN48" s="170"/>
      <c r="AO48" s="170"/>
      <c r="AP48" s="170"/>
      <c r="AQ48" s="170"/>
      <c r="AR48" s="171"/>
      <c r="AS48" s="123">
        <f>IF(ISBLANK($AZ$26),"",BN38)</f>
        <v>1</v>
      </c>
      <c r="AT48" s="124"/>
      <c r="AU48" s="120"/>
      <c r="AV48" s="172">
        <f>IF(ISBLANK($AZ$26),"",BO38)</f>
        <v>0</v>
      </c>
      <c r="AW48" s="161"/>
      <c r="AX48" s="10" t="s">
        <v>18</v>
      </c>
      <c r="AY48" s="161">
        <f>IF(ISBLANK($AZ$26),"",BQ38)</f>
        <v>6</v>
      </c>
      <c r="AZ48" s="162"/>
      <c r="BA48" s="166">
        <f>IF(ISBLANK($AZ$26),"",BR38)</f>
        <v>-6</v>
      </c>
      <c r="BB48" s="167"/>
      <c r="BC48" s="168"/>
    </row>
    <row r="49" spans="2:30" ht="21.75" customHeight="1" thickBot="1">
      <c r="B49" s="172" t="s">
        <v>10</v>
      </c>
      <c r="C49" s="161"/>
      <c r="D49" s="169" t="str">
        <f>IF(ISBLANK($AZ$24),"",BM32)</f>
        <v>Kirchberg</v>
      </c>
      <c r="E49" s="170"/>
      <c r="F49" s="170"/>
      <c r="G49" s="170"/>
      <c r="H49" s="170"/>
      <c r="I49" s="170"/>
      <c r="J49" s="170"/>
      <c r="K49" s="170"/>
      <c r="L49" s="170"/>
      <c r="M49" s="170"/>
      <c r="N49" s="170"/>
      <c r="O49" s="171"/>
      <c r="P49" s="123">
        <f>IF(ISBLANK($AZ$24),"",BN32)</f>
        <v>2</v>
      </c>
      <c r="Q49" s="124"/>
      <c r="R49" s="120"/>
      <c r="S49" s="172">
        <f>IF(ISBLANK($AZ$24),"",BO32)</f>
        <v>0</v>
      </c>
      <c r="T49" s="161"/>
      <c r="U49" s="10" t="s">
        <v>18</v>
      </c>
      <c r="V49" s="161">
        <f>IF(ISBLANK($AZ$24),"",BQ32)</f>
        <v>8</v>
      </c>
      <c r="W49" s="162"/>
      <c r="X49" s="166">
        <f>IF(ISBLANK($AZ$24),"",BR32)</f>
        <v>-8</v>
      </c>
      <c r="Y49" s="167"/>
      <c r="Z49" s="168"/>
      <c r="AA49" s="3"/>
      <c r="AB49" s="3"/>
      <c r="AC49" s="3"/>
      <c r="AD49" s="3"/>
    </row>
    <row r="50" spans="27:30" ht="12.75">
      <c r="AA50" s="3"/>
      <c r="AB50" s="3"/>
      <c r="AC50" s="3"/>
      <c r="AD50" s="3"/>
    </row>
    <row r="51" spans="2:60" ht="33">
      <c r="B51" s="234" t="str">
        <f>$A$2</f>
        <v>Jugendgruppe Pittental</v>
      </c>
      <c r="C51" s="234"/>
      <c r="D51" s="234"/>
      <c r="E51" s="234"/>
      <c r="F51" s="234"/>
      <c r="G51" s="234"/>
      <c r="H51" s="234"/>
      <c r="I51" s="234"/>
      <c r="J51" s="234"/>
      <c r="K51" s="234"/>
      <c r="L51" s="234"/>
      <c r="M51" s="234"/>
      <c r="N51" s="234"/>
      <c r="O51" s="234"/>
      <c r="P51" s="234"/>
      <c r="Q51" s="234"/>
      <c r="R51" s="234"/>
      <c r="S51" s="234"/>
      <c r="T51" s="234"/>
      <c r="U51" s="234"/>
      <c r="V51" s="234"/>
      <c r="W51" s="234"/>
      <c r="X51" s="234"/>
      <c r="Y51" s="234"/>
      <c r="Z51" s="234"/>
      <c r="AA51" s="234"/>
      <c r="AB51" s="234"/>
      <c r="AC51" s="234"/>
      <c r="AD51" s="234"/>
      <c r="AE51" s="234"/>
      <c r="AF51" s="234"/>
      <c r="AG51" s="234"/>
      <c r="AH51" s="234"/>
      <c r="AI51" s="234"/>
      <c r="AJ51" s="234"/>
      <c r="AK51" s="234"/>
      <c r="AL51" s="234"/>
      <c r="AM51" s="234"/>
      <c r="AN51" s="234"/>
      <c r="AO51" s="234"/>
      <c r="AP51" s="234"/>
      <c r="AQ51" s="234"/>
      <c r="AR51" s="234"/>
      <c r="AS51" s="234"/>
      <c r="AT51" s="234"/>
      <c r="AU51" s="234"/>
      <c r="AV51" s="234"/>
      <c r="AW51" s="234"/>
      <c r="AX51" s="234"/>
      <c r="AY51" s="234"/>
      <c r="AZ51" s="234"/>
      <c r="BA51" s="234"/>
      <c r="BB51" s="234"/>
      <c r="BC51" s="234"/>
      <c r="BD51" s="15"/>
      <c r="BF51" s="31"/>
      <c r="BG51" s="31"/>
      <c r="BH51" s="31"/>
    </row>
    <row r="52" spans="2:37" ht="6.75" customHeight="1">
      <c r="B52" s="62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2"/>
      <c r="Q52" s="62"/>
      <c r="R52" s="62"/>
      <c r="S52" s="62"/>
      <c r="T52" s="62"/>
      <c r="U52" s="64"/>
      <c r="V52" s="62"/>
      <c r="W52" s="62"/>
      <c r="X52" s="65"/>
      <c r="Y52" s="65"/>
      <c r="Z52" s="65"/>
      <c r="AA52" s="3"/>
      <c r="AB52" s="3"/>
      <c r="AC52" s="3"/>
      <c r="AD52" s="3"/>
      <c r="AK52" t="s">
        <v>40</v>
      </c>
    </row>
    <row r="53" spans="2:131" ht="12.75">
      <c r="B53" s="1" t="s">
        <v>44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 t="s">
        <v>40</v>
      </c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82"/>
      <c r="BR53" s="34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</row>
    <row r="54" spans="2:131" ht="5.25" customHeight="1"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82"/>
      <c r="BB54" s="82"/>
      <c r="BC54" s="82"/>
      <c r="BR54" s="34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</row>
    <row r="55" spans="1:131" ht="15.75">
      <c r="A55" s="2"/>
      <c r="B55" s="2"/>
      <c r="C55" s="2"/>
      <c r="D55" s="2"/>
      <c r="E55" s="2"/>
      <c r="F55" s="2"/>
      <c r="G55" s="5" t="s">
        <v>1</v>
      </c>
      <c r="H55" s="159">
        <f>$J$38+1.5*($U$10*$X$10+$AL$10)</f>
        <v>0.7222222222222219</v>
      </c>
      <c r="I55" s="159"/>
      <c r="J55" s="159"/>
      <c r="K55" s="159"/>
      <c r="L55" s="159"/>
      <c r="M55" s="6" t="s">
        <v>2</v>
      </c>
      <c r="N55" s="2"/>
      <c r="O55" s="2"/>
      <c r="P55" s="2"/>
      <c r="Q55" s="2"/>
      <c r="R55" s="2"/>
      <c r="S55" s="2"/>
      <c r="T55" s="5" t="s">
        <v>3</v>
      </c>
      <c r="U55" s="160">
        <v>1</v>
      </c>
      <c r="V55" s="160"/>
      <c r="W55" s="19" t="s">
        <v>27</v>
      </c>
      <c r="X55" s="121">
        <f>$X$10</f>
        <v>0.0125</v>
      </c>
      <c r="Y55" s="121"/>
      <c r="Z55" s="121"/>
      <c r="AA55" s="121"/>
      <c r="AB55" s="121"/>
      <c r="AC55" s="6" t="s">
        <v>4</v>
      </c>
      <c r="AD55" s="2"/>
      <c r="AE55" s="2"/>
      <c r="AF55" s="2"/>
      <c r="AG55" s="2"/>
      <c r="AH55" s="2"/>
      <c r="AI55" s="2"/>
      <c r="AJ55" s="2"/>
      <c r="AK55" s="5" t="s">
        <v>5</v>
      </c>
      <c r="AL55" s="121">
        <v>0.001388888888888889</v>
      </c>
      <c r="AM55" s="121"/>
      <c r="AN55" s="121"/>
      <c r="AO55" s="121"/>
      <c r="AP55" s="121"/>
      <c r="AQ55" s="6" t="s">
        <v>4</v>
      </c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R55" s="34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</row>
    <row r="56" spans="2:131" ht="6" customHeight="1" thickBot="1"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2"/>
      <c r="AU56" s="82"/>
      <c r="AV56" s="82"/>
      <c r="AW56" s="82"/>
      <c r="AX56" s="82"/>
      <c r="AY56" s="82"/>
      <c r="AZ56" s="82"/>
      <c r="BA56" s="82"/>
      <c r="BB56" s="82"/>
      <c r="BC56" s="82"/>
      <c r="BR56" s="34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</row>
    <row r="57" spans="2:131" ht="13.5" thickBot="1">
      <c r="B57" s="129"/>
      <c r="C57" s="130"/>
      <c r="D57" s="131" t="s">
        <v>49</v>
      </c>
      <c r="E57" s="132"/>
      <c r="F57" s="132"/>
      <c r="G57" s="132"/>
      <c r="H57" s="132"/>
      <c r="I57" s="130"/>
      <c r="J57" s="131" t="s">
        <v>16</v>
      </c>
      <c r="K57" s="132"/>
      <c r="L57" s="132"/>
      <c r="M57" s="132"/>
      <c r="N57" s="130"/>
      <c r="O57" s="131" t="s">
        <v>29</v>
      </c>
      <c r="P57" s="132"/>
      <c r="Q57" s="132"/>
      <c r="R57" s="132"/>
      <c r="S57" s="132"/>
      <c r="T57" s="132"/>
      <c r="U57" s="132"/>
      <c r="V57" s="132"/>
      <c r="W57" s="132"/>
      <c r="X57" s="132"/>
      <c r="Y57" s="132"/>
      <c r="Z57" s="132"/>
      <c r="AA57" s="132"/>
      <c r="AB57" s="132"/>
      <c r="AC57" s="132"/>
      <c r="AD57" s="132"/>
      <c r="AE57" s="132"/>
      <c r="AF57" s="132"/>
      <c r="AG57" s="132"/>
      <c r="AH57" s="132"/>
      <c r="AI57" s="132"/>
      <c r="AJ57" s="132"/>
      <c r="AK57" s="132"/>
      <c r="AL57" s="132"/>
      <c r="AM57" s="132"/>
      <c r="AN57" s="132"/>
      <c r="AO57" s="132"/>
      <c r="AP57" s="132"/>
      <c r="AQ57" s="132"/>
      <c r="AR57" s="132"/>
      <c r="AS57" s="132"/>
      <c r="AT57" s="132"/>
      <c r="AU57" s="132"/>
      <c r="AV57" s="130"/>
      <c r="AW57" s="131" t="s">
        <v>20</v>
      </c>
      <c r="AX57" s="132"/>
      <c r="AY57" s="132"/>
      <c r="AZ57" s="132"/>
      <c r="BA57" s="130"/>
      <c r="BB57" s="131"/>
      <c r="BC57" s="140"/>
      <c r="BM57" s="66"/>
      <c r="BN57" s="66"/>
      <c r="BO57" s="66"/>
      <c r="BP57" s="67"/>
      <c r="BQ57" s="66"/>
      <c r="BR57" s="34"/>
      <c r="BS57" s="66"/>
      <c r="BT57" s="66"/>
      <c r="BU57" s="66"/>
      <c r="BV57" s="68"/>
      <c r="BW57" s="68"/>
      <c r="BX57" s="68"/>
      <c r="BY57" s="68"/>
      <c r="BZ57" s="68"/>
      <c r="CA57" s="68"/>
      <c r="CB57" s="68"/>
      <c r="CC57" s="69"/>
      <c r="CD57" s="69"/>
      <c r="CE57" s="69"/>
      <c r="CF57" s="69"/>
      <c r="CG57" s="69"/>
      <c r="CH57" s="69"/>
      <c r="CI57" s="69"/>
      <c r="CJ57" s="69"/>
      <c r="CK57" s="69"/>
      <c r="CL57" s="69"/>
      <c r="CM57" s="69"/>
      <c r="CN57" s="69"/>
      <c r="CO57" s="69"/>
      <c r="CP57" s="69"/>
      <c r="CQ57" s="69"/>
      <c r="CR57" s="69"/>
      <c r="CS57" s="69"/>
      <c r="CT57" s="69"/>
      <c r="CU57" s="69"/>
      <c r="CV57" s="69"/>
      <c r="CW57" s="69"/>
      <c r="CX57" s="69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</row>
    <row r="58" spans="2:131" ht="12.75">
      <c r="B58" s="125"/>
      <c r="C58" s="126"/>
      <c r="D58" s="239" t="s">
        <v>21</v>
      </c>
      <c r="E58" s="240"/>
      <c r="F58" s="240"/>
      <c r="G58" s="240"/>
      <c r="H58" s="240"/>
      <c r="I58" s="241"/>
      <c r="J58" s="245">
        <f>H55</f>
        <v>0.7222222222222219</v>
      </c>
      <c r="K58" s="246"/>
      <c r="L58" s="246"/>
      <c r="M58" s="246"/>
      <c r="N58" s="247"/>
      <c r="O58" s="251" t="str">
        <f>IF(ISBLANK($D$46),"",$D$46)</f>
        <v>Wiesmath</v>
      </c>
      <c r="P58" s="252"/>
      <c r="Q58" s="252"/>
      <c r="R58" s="252"/>
      <c r="S58" s="252"/>
      <c r="T58" s="252"/>
      <c r="U58" s="252"/>
      <c r="V58" s="252"/>
      <c r="W58" s="252"/>
      <c r="X58" s="252"/>
      <c r="Y58" s="252"/>
      <c r="Z58" s="252"/>
      <c r="AA58" s="252"/>
      <c r="AB58" s="252"/>
      <c r="AC58" s="252"/>
      <c r="AD58" s="252"/>
      <c r="AE58" s="12" t="s">
        <v>19</v>
      </c>
      <c r="AF58" s="252" t="str">
        <f>IF(ISBLANK($AG$46),"",$AG$46)</f>
        <v>Kirchschlag</v>
      </c>
      <c r="AG58" s="252"/>
      <c r="AH58" s="252"/>
      <c r="AI58" s="252"/>
      <c r="AJ58" s="252"/>
      <c r="AK58" s="252"/>
      <c r="AL58" s="252"/>
      <c r="AM58" s="252"/>
      <c r="AN58" s="252"/>
      <c r="AO58" s="252"/>
      <c r="AP58" s="252"/>
      <c r="AQ58" s="252"/>
      <c r="AR58" s="252"/>
      <c r="AS58" s="252"/>
      <c r="AT58" s="252"/>
      <c r="AU58" s="252"/>
      <c r="AV58" s="253"/>
      <c r="AW58" s="254">
        <v>1</v>
      </c>
      <c r="AX58" s="255"/>
      <c r="AY58" s="258" t="s">
        <v>18</v>
      </c>
      <c r="AZ58" s="255">
        <v>0</v>
      </c>
      <c r="BA58" s="260"/>
      <c r="BB58" s="125"/>
      <c r="BC58" s="126"/>
      <c r="BM58" s="66"/>
      <c r="BN58" s="66"/>
      <c r="BO58" s="66"/>
      <c r="BP58" s="67"/>
      <c r="BQ58" s="66"/>
      <c r="BR58" s="34"/>
      <c r="BS58" s="66"/>
      <c r="BT58" s="66"/>
      <c r="BU58" s="66"/>
      <c r="BV58" s="68"/>
      <c r="BW58" s="68"/>
      <c r="BX58" s="68"/>
      <c r="BY58" s="68"/>
      <c r="BZ58" s="68"/>
      <c r="CA58" s="68"/>
      <c r="CB58" s="68"/>
      <c r="CC58" s="69"/>
      <c r="CD58" s="69"/>
      <c r="CE58" s="69"/>
      <c r="CF58" s="69"/>
      <c r="CG58" s="69"/>
      <c r="CH58" s="69"/>
      <c r="CI58" s="69"/>
      <c r="CJ58" s="69"/>
      <c r="CK58" s="69"/>
      <c r="CL58" s="69"/>
      <c r="CM58" s="69"/>
      <c r="CN58" s="69"/>
      <c r="CO58" s="69"/>
      <c r="CP58" s="69"/>
      <c r="CQ58" s="69"/>
      <c r="CR58" s="69"/>
      <c r="CS58" s="69"/>
      <c r="CT58" s="69"/>
      <c r="CU58" s="69"/>
      <c r="CV58" s="69"/>
      <c r="CW58" s="69"/>
      <c r="CX58" s="69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</row>
    <row r="59" spans="1:131" ht="13.5" thickBot="1">
      <c r="A59" s="41"/>
      <c r="B59" s="127"/>
      <c r="C59" s="128"/>
      <c r="D59" s="242"/>
      <c r="E59" s="243"/>
      <c r="F59" s="243"/>
      <c r="G59" s="243"/>
      <c r="H59" s="243"/>
      <c r="I59" s="244"/>
      <c r="J59" s="248"/>
      <c r="K59" s="249"/>
      <c r="L59" s="249"/>
      <c r="M59" s="249"/>
      <c r="N59" s="250"/>
      <c r="O59" s="262" t="s">
        <v>30</v>
      </c>
      <c r="P59" s="138"/>
      <c r="Q59" s="138"/>
      <c r="R59" s="138"/>
      <c r="S59" s="138"/>
      <c r="T59" s="138"/>
      <c r="U59" s="138"/>
      <c r="V59" s="138"/>
      <c r="W59" s="138"/>
      <c r="X59" s="138"/>
      <c r="Y59" s="138"/>
      <c r="Z59" s="138"/>
      <c r="AA59" s="138"/>
      <c r="AB59" s="138"/>
      <c r="AC59" s="138"/>
      <c r="AD59" s="138"/>
      <c r="AE59" s="13"/>
      <c r="AF59" s="138" t="s">
        <v>31</v>
      </c>
      <c r="AG59" s="138"/>
      <c r="AH59" s="138"/>
      <c r="AI59" s="138"/>
      <c r="AJ59" s="138"/>
      <c r="AK59" s="138"/>
      <c r="AL59" s="138"/>
      <c r="AM59" s="138"/>
      <c r="AN59" s="138"/>
      <c r="AO59" s="138"/>
      <c r="AP59" s="138"/>
      <c r="AQ59" s="138"/>
      <c r="AR59" s="138"/>
      <c r="AS59" s="138"/>
      <c r="AT59" s="138"/>
      <c r="AU59" s="138"/>
      <c r="AV59" s="139"/>
      <c r="AW59" s="256"/>
      <c r="AX59" s="257"/>
      <c r="AY59" s="259"/>
      <c r="AZ59" s="257"/>
      <c r="BA59" s="261"/>
      <c r="BB59" s="127"/>
      <c r="BC59" s="128"/>
      <c r="BD59" s="41"/>
      <c r="BM59" s="66"/>
      <c r="BN59" s="66"/>
      <c r="BO59" s="66"/>
      <c r="BP59" s="67"/>
      <c r="BQ59" s="66"/>
      <c r="BR59" s="34"/>
      <c r="BS59" s="66"/>
      <c r="BT59" s="66"/>
      <c r="BU59" s="66"/>
      <c r="BV59" s="68"/>
      <c r="BW59" s="68"/>
      <c r="BX59" s="68"/>
      <c r="BY59" s="68"/>
      <c r="BZ59" s="68"/>
      <c r="CA59" s="68"/>
      <c r="CB59" s="68"/>
      <c r="CC59" s="69"/>
      <c r="CD59" s="69"/>
      <c r="CE59" s="69"/>
      <c r="CF59" s="69"/>
      <c r="CG59" s="69"/>
      <c r="CH59" s="69"/>
      <c r="CI59" s="69"/>
      <c r="CJ59" s="69"/>
      <c r="CK59" s="69"/>
      <c r="CL59" s="69"/>
      <c r="CM59" s="69"/>
      <c r="CN59" s="69"/>
      <c r="CO59" s="69"/>
      <c r="CP59" s="69"/>
      <c r="CQ59" s="69"/>
      <c r="CR59" s="69"/>
      <c r="CS59" s="69"/>
      <c r="CT59" s="69"/>
      <c r="CU59" s="69"/>
      <c r="CV59" s="69"/>
      <c r="CW59" s="69"/>
      <c r="CX59" s="69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</row>
    <row r="60" spans="65:131" ht="13.5" thickBot="1">
      <c r="BM60" s="66"/>
      <c r="BN60" s="66"/>
      <c r="BO60" s="66"/>
      <c r="BP60" s="67"/>
      <c r="BQ60" s="66"/>
      <c r="BR60" s="34"/>
      <c r="BS60" s="66"/>
      <c r="BT60" s="66"/>
      <c r="BU60" s="66"/>
      <c r="BV60" s="68"/>
      <c r="BW60" s="68"/>
      <c r="BX60" s="68"/>
      <c r="BY60" s="68"/>
      <c r="BZ60" s="68"/>
      <c r="CA60" s="68"/>
      <c r="CB60" s="68"/>
      <c r="CC60" s="69"/>
      <c r="CD60" s="69"/>
      <c r="CE60" s="69"/>
      <c r="CF60" s="69"/>
      <c r="CG60" s="69"/>
      <c r="CH60" s="69"/>
      <c r="CI60" s="69"/>
      <c r="CJ60" s="69"/>
      <c r="CK60" s="69"/>
      <c r="CL60" s="69"/>
      <c r="CM60" s="69"/>
      <c r="CN60" s="69"/>
      <c r="CO60" s="69"/>
      <c r="CP60" s="69"/>
      <c r="CQ60" s="69"/>
      <c r="CR60" s="69"/>
      <c r="CS60" s="69"/>
      <c r="CT60" s="69"/>
      <c r="CU60" s="69"/>
      <c r="CV60" s="69"/>
      <c r="CW60" s="69"/>
      <c r="CX60" s="69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</row>
    <row r="61" spans="2:131" ht="13.5" thickBot="1">
      <c r="B61" s="129"/>
      <c r="C61" s="130"/>
      <c r="D61" s="131" t="s">
        <v>49</v>
      </c>
      <c r="E61" s="132"/>
      <c r="F61" s="132"/>
      <c r="G61" s="132"/>
      <c r="H61" s="132"/>
      <c r="I61" s="130"/>
      <c r="J61" s="131" t="s">
        <v>16</v>
      </c>
      <c r="K61" s="132"/>
      <c r="L61" s="132"/>
      <c r="M61" s="132"/>
      <c r="N61" s="130"/>
      <c r="O61" s="131" t="s">
        <v>26</v>
      </c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32"/>
      <c r="AL61" s="132"/>
      <c r="AM61" s="132"/>
      <c r="AN61" s="132"/>
      <c r="AO61" s="132"/>
      <c r="AP61" s="132"/>
      <c r="AQ61" s="132"/>
      <c r="AR61" s="132"/>
      <c r="AS61" s="132"/>
      <c r="AT61" s="132"/>
      <c r="AU61" s="132"/>
      <c r="AV61" s="130"/>
      <c r="AW61" s="131" t="s">
        <v>20</v>
      </c>
      <c r="AX61" s="132"/>
      <c r="AY61" s="132"/>
      <c r="AZ61" s="132"/>
      <c r="BA61" s="130"/>
      <c r="BB61" s="131"/>
      <c r="BC61" s="140"/>
      <c r="BM61" s="66"/>
      <c r="BN61" s="66"/>
      <c r="BO61" s="66"/>
      <c r="BP61" s="67"/>
      <c r="BQ61" s="66"/>
      <c r="BR61" s="34"/>
      <c r="BS61" s="66"/>
      <c r="BT61" s="66"/>
      <c r="BU61" s="66"/>
      <c r="BV61" s="68"/>
      <c r="BW61" s="68"/>
      <c r="BX61" s="68"/>
      <c r="BY61" s="68"/>
      <c r="BZ61" s="68"/>
      <c r="CA61" s="68"/>
      <c r="CB61" s="68"/>
      <c r="CC61" s="69"/>
      <c r="CD61" s="69"/>
      <c r="CE61" s="69"/>
      <c r="CF61" s="69"/>
      <c r="CG61" s="69"/>
      <c r="CH61" s="69"/>
      <c r="CI61" s="69"/>
      <c r="CJ61" s="69"/>
      <c r="CK61" s="69"/>
      <c r="CL61" s="69"/>
      <c r="CM61" s="69"/>
      <c r="CN61" s="69"/>
      <c r="CO61" s="69"/>
      <c r="CP61" s="69"/>
      <c r="CQ61" s="69"/>
      <c r="CR61" s="69"/>
      <c r="CS61" s="69"/>
      <c r="CT61" s="69"/>
      <c r="CU61" s="69"/>
      <c r="CV61" s="69"/>
      <c r="CW61" s="69"/>
      <c r="CX61" s="69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</row>
    <row r="62" spans="2:131" ht="12.75">
      <c r="B62" s="125"/>
      <c r="C62" s="126"/>
      <c r="D62" s="239" t="s">
        <v>15</v>
      </c>
      <c r="E62" s="240"/>
      <c r="F62" s="240"/>
      <c r="G62" s="240"/>
      <c r="H62" s="240"/>
      <c r="I62" s="241"/>
      <c r="J62" s="245">
        <f>H55</f>
        <v>0.7222222222222219</v>
      </c>
      <c r="K62" s="246"/>
      <c r="L62" s="246"/>
      <c r="M62" s="246"/>
      <c r="N62" s="247"/>
      <c r="O62" s="251" t="str">
        <f>IF(ISBLANK($D$45),"",$D$45)</f>
        <v>Bad Erlach</v>
      </c>
      <c r="P62" s="252"/>
      <c r="Q62" s="252"/>
      <c r="R62" s="252"/>
      <c r="S62" s="252"/>
      <c r="T62" s="252"/>
      <c r="U62" s="252"/>
      <c r="V62" s="252"/>
      <c r="W62" s="252"/>
      <c r="X62" s="252"/>
      <c r="Y62" s="252"/>
      <c r="Z62" s="252"/>
      <c r="AA62" s="252"/>
      <c r="AB62" s="252"/>
      <c r="AC62" s="252"/>
      <c r="AD62" s="252"/>
      <c r="AE62" s="12" t="s">
        <v>19</v>
      </c>
      <c r="AF62" s="252" t="str">
        <f>IF(ISBLANK($AG$45),"",$AG$45)</f>
        <v>Scheiblingkirchen</v>
      </c>
      <c r="AG62" s="252"/>
      <c r="AH62" s="252"/>
      <c r="AI62" s="252"/>
      <c r="AJ62" s="252"/>
      <c r="AK62" s="252"/>
      <c r="AL62" s="252"/>
      <c r="AM62" s="252"/>
      <c r="AN62" s="252"/>
      <c r="AO62" s="252"/>
      <c r="AP62" s="252"/>
      <c r="AQ62" s="252"/>
      <c r="AR62" s="252"/>
      <c r="AS62" s="252"/>
      <c r="AT62" s="252"/>
      <c r="AU62" s="252"/>
      <c r="AV62" s="253"/>
      <c r="AW62" s="254">
        <v>1</v>
      </c>
      <c r="AX62" s="255"/>
      <c r="AY62" s="258" t="s">
        <v>18</v>
      </c>
      <c r="AZ62" s="255">
        <v>0</v>
      </c>
      <c r="BA62" s="260"/>
      <c r="BB62" s="125"/>
      <c r="BC62" s="126"/>
      <c r="BM62" s="66"/>
      <c r="BN62" s="66"/>
      <c r="BO62" s="66"/>
      <c r="BP62" s="67"/>
      <c r="BQ62" s="66"/>
      <c r="BR62" s="34"/>
      <c r="BS62" s="66"/>
      <c r="BT62" s="66"/>
      <c r="BU62" s="66"/>
      <c r="BV62" s="68"/>
      <c r="BW62" s="68"/>
      <c r="BX62" s="68"/>
      <c r="BY62" s="68"/>
      <c r="BZ62" s="68"/>
      <c r="CA62" s="68"/>
      <c r="CB62" s="68"/>
      <c r="CC62" s="69"/>
      <c r="CD62" s="69"/>
      <c r="CE62" s="69"/>
      <c r="CF62" s="69"/>
      <c r="CG62" s="69"/>
      <c r="CH62" s="69"/>
      <c r="CI62" s="69"/>
      <c r="CJ62" s="69"/>
      <c r="CK62" s="69"/>
      <c r="CL62" s="69"/>
      <c r="CM62" s="69"/>
      <c r="CN62" s="69"/>
      <c r="CO62" s="69"/>
      <c r="CP62" s="69"/>
      <c r="CQ62" s="69"/>
      <c r="CR62" s="69"/>
      <c r="CS62" s="69"/>
      <c r="CT62" s="69"/>
      <c r="CU62" s="69"/>
      <c r="CV62" s="69"/>
      <c r="CW62" s="69"/>
      <c r="CX62" s="69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</row>
    <row r="63" spans="2:131" ht="12.75" customHeight="1" thickBot="1">
      <c r="B63" s="127"/>
      <c r="C63" s="128"/>
      <c r="D63" s="242"/>
      <c r="E63" s="243"/>
      <c r="F63" s="243"/>
      <c r="G63" s="243"/>
      <c r="H63" s="243"/>
      <c r="I63" s="244"/>
      <c r="J63" s="248"/>
      <c r="K63" s="249"/>
      <c r="L63" s="249"/>
      <c r="M63" s="249"/>
      <c r="N63" s="250"/>
      <c r="O63" s="262" t="s">
        <v>32</v>
      </c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  <c r="AA63" s="138"/>
      <c r="AB63" s="138"/>
      <c r="AC63" s="138"/>
      <c r="AD63" s="138"/>
      <c r="AE63" s="13"/>
      <c r="AF63" s="138" t="s">
        <v>33</v>
      </c>
      <c r="AG63" s="138"/>
      <c r="AH63" s="138"/>
      <c r="AI63" s="138"/>
      <c r="AJ63" s="138"/>
      <c r="AK63" s="138"/>
      <c r="AL63" s="138"/>
      <c r="AM63" s="138"/>
      <c r="AN63" s="138"/>
      <c r="AO63" s="138"/>
      <c r="AP63" s="138"/>
      <c r="AQ63" s="138"/>
      <c r="AR63" s="138"/>
      <c r="AS63" s="138"/>
      <c r="AT63" s="138"/>
      <c r="AU63" s="138"/>
      <c r="AV63" s="139"/>
      <c r="AW63" s="256"/>
      <c r="AX63" s="257"/>
      <c r="AY63" s="259"/>
      <c r="AZ63" s="257"/>
      <c r="BA63" s="261"/>
      <c r="BB63" s="127"/>
      <c r="BC63" s="128"/>
      <c r="BM63" s="66"/>
      <c r="BN63" s="66"/>
      <c r="BO63" s="66"/>
      <c r="BP63" s="67"/>
      <c r="BQ63" s="66"/>
      <c r="BR63" s="34"/>
      <c r="BS63" s="66"/>
      <c r="BT63" s="66"/>
      <c r="BU63" s="66"/>
      <c r="BV63" s="68"/>
      <c r="BW63" s="68"/>
      <c r="BX63" s="68"/>
      <c r="BY63" s="68"/>
      <c r="BZ63" s="68"/>
      <c r="CA63" s="68"/>
      <c r="CB63" s="68"/>
      <c r="CC63" s="69"/>
      <c r="CD63" s="69"/>
      <c r="CE63" s="69"/>
      <c r="CF63" s="69"/>
      <c r="CG63" s="69"/>
      <c r="CH63" s="69"/>
      <c r="CI63" s="69"/>
      <c r="CJ63" s="69"/>
      <c r="CK63" s="69"/>
      <c r="CL63" s="69"/>
      <c r="CM63" s="69"/>
      <c r="CN63" s="69"/>
      <c r="CO63" s="69"/>
      <c r="CP63" s="69"/>
      <c r="CQ63" s="69"/>
      <c r="CR63" s="69"/>
      <c r="CS63" s="69"/>
      <c r="CT63" s="69"/>
      <c r="CU63" s="69"/>
      <c r="CV63" s="69"/>
      <c r="CW63" s="69"/>
      <c r="CX63" s="69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</row>
    <row r="64" spans="2:132" s="3" customFormat="1" ht="6" customHeight="1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/>
      <c r="AO64" s="87"/>
      <c r="AP64" s="87"/>
      <c r="AQ64" s="87"/>
      <c r="AR64" s="87"/>
      <c r="AS64" s="87"/>
      <c r="AT64" s="87"/>
      <c r="AU64" s="87"/>
      <c r="AV64" s="87"/>
      <c r="AW64" s="87"/>
      <c r="AX64" s="87"/>
      <c r="AY64" s="87"/>
      <c r="AZ64" s="87"/>
      <c r="BA64" s="87"/>
      <c r="BB64" s="89"/>
      <c r="BC64" s="89"/>
      <c r="BD64" s="17"/>
      <c r="BE64" s="27"/>
      <c r="BF64" s="28" t="s">
        <v>25</v>
      </c>
      <c r="BG64" s="29"/>
      <c r="BH64" s="29"/>
      <c r="BI64" s="27"/>
      <c r="BJ64" s="27"/>
      <c r="BK64" s="27"/>
      <c r="BL64" s="27"/>
      <c r="BM64" s="27"/>
      <c r="BN64" s="27"/>
      <c r="BO64" s="27"/>
      <c r="BP64" s="70"/>
      <c r="BQ64" s="27"/>
      <c r="BR64" s="34"/>
      <c r="BS64" s="27"/>
      <c r="BT64" s="27"/>
      <c r="BU64" s="27"/>
      <c r="BV64" s="50"/>
      <c r="BW64" s="50"/>
      <c r="BX64" s="50"/>
      <c r="BY64" s="50"/>
      <c r="BZ64" s="50"/>
      <c r="CA64" s="50"/>
      <c r="CB64" s="5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61"/>
      <c r="DG64" s="61"/>
      <c r="DH64" s="61"/>
      <c r="DI64" s="61"/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  <c r="DY64" s="61"/>
      <c r="DZ64" s="61"/>
      <c r="EA64" s="61"/>
      <c r="EB64" s="30"/>
    </row>
    <row r="65" spans="1:132" s="4" customFormat="1" ht="18" customHeight="1">
      <c r="A65"/>
      <c r="B65" s="1" t="s">
        <v>39</v>
      </c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 s="16"/>
      <c r="BE65" s="27"/>
      <c r="BF65" s="31" t="str">
        <f aca="true" t="shared" si="2" ref="BF65:BF70">IF(ISBLANK(AW65),"0",IF(AW65&gt;AZ65,3,IF(AW65=AZ65,1,0)))</f>
        <v>0</v>
      </c>
      <c r="BG65" s="31" t="s">
        <v>18</v>
      </c>
      <c r="BH65" s="31" t="str">
        <f aca="true" t="shared" si="3" ref="BH65:BH70">IF(ISBLANK(AZ65),"0",IF(AZ65&gt;AW65,3,IF(AZ65=AW65,1,0)))</f>
        <v>0</v>
      </c>
      <c r="BI65" s="27"/>
      <c r="BJ65" s="58"/>
      <c r="BK65" s="58"/>
      <c r="BL65" s="58"/>
      <c r="BM65" s="71" t="str">
        <f>$D$58</f>
        <v>B</v>
      </c>
      <c r="BN65" s="72">
        <f>SUM($BF$65+$BH$67)</f>
        <v>0</v>
      </c>
      <c r="BO65" s="72">
        <f>SUM($AW$65+$AZ$67)</f>
        <v>0</v>
      </c>
      <c r="BP65" s="73" t="s">
        <v>18</v>
      </c>
      <c r="BQ65" s="72">
        <f>SUM($AZ$65+$AW$67)</f>
        <v>0</v>
      </c>
      <c r="BR65" s="72">
        <f aca="true" t="shared" si="4" ref="BR65:BR70">SUM(BO65-BQ65)</f>
        <v>0</v>
      </c>
      <c r="BS65" s="58"/>
      <c r="BT65" s="27"/>
      <c r="BU65" s="27"/>
      <c r="BV65" s="50"/>
      <c r="BW65" s="50"/>
      <c r="BX65" s="50"/>
      <c r="BY65" s="50"/>
      <c r="BZ65" s="50"/>
      <c r="CA65" s="50"/>
      <c r="CB65" s="50"/>
      <c r="CC65" s="58"/>
      <c r="CD65" s="58"/>
      <c r="CE65" s="58"/>
      <c r="CF65" s="58"/>
      <c r="CG65" s="58"/>
      <c r="CH65" s="58"/>
      <c r="CI65" s="58"/>
      <c r="CJ65" s="58"/>
      <c r="CK65" s="58"/>
      <c r="CL65" s="58"/>
      <c r="CM65" s="58"/>
      <c r="CN65" s="58"/>
      <c r="CO65" s="58"/>
      <c r="CP65" s="58"/>
      <c r="CQ65" s="58"/>
      <c r="CR65" s="58"/>
      <c r="CS65" s="58"/>
      <c r="CT65" s="58"/>
      <c r="CU65" s="58"/>
      <c r="CV65" s="58"/>
      <c r="CW65" s="58"/>
      <c r="CX65" s="58"/>
      <c r="CY65" s="58"/>
      <c r="CZ65" s="58"/>
      <c r="DA65" s="58"/>
      <c r="DB65" s="58"/>
      <c r="DC65" s="58"/>
      <c r="DD65" s="58"/>
      <c r="DE65" s="58"/>
      <c r="EB65" s="58"/>
    </row>
    <row r="66" spans="1:132" s="3" customFormat="1" ht="18" customHeight="1" thickBo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 s="16"/>
      <c r="BE66" s="27"/>
      <c r="BF66" s="31" t="str">
        <f t="shared" si="2"/>
        <v>0</v>
      </c>
      <c r="BG66" s="31" t="s">
        <v>18</v>
      </c>
      <c r="BH66" s="31" t="str">
        <f t="shared" si="3"/>
        <v>0</v>
      </c>
      <c r="BI66" s="27"/>
      <c r="BJ66" s="30"/>
      <c r="BK66" s="30"/>
      <c r="BL66" s="30"/>
      <c r="BM66" s="71">
        <f>$D$59</f>
        <v>0</v>
      </c>
      <c r="BN66" s="72">
        <f>SUM($BH$65+$BF$69)</f>
        <v>0</v>
      </c>
      <c r="BO66" s="72">
        <f>SUM($AZ$65+$AW$69)</f>
        <v>0</v>
      </c>
      <c r="BP66" s="73" t="s">
        <v>18</v>
      </c>
      <c r="BQ66" s="72">
        <f>SUM($AW$65+$AZ$69)</f>
        <v>0</v>
      </c>
      <c r="BR66" s="72">
        <f t="shared" si="4"/>
        <v>0</v>
      </c>
      <c r="BS66" s="30"/>
      <c r="BT66" s="27"/>
      <c r="BU66" s="27"/>
      <c r="BV66" s="50"/>
      <c r="BW66" s="50"/>
      <c r="BX66" s="50"/>
      <c r="BY66" s="50"/>
      <c r="BZ66" s="50"/>
      <c r="CA66" s="50"/>
      <c r="CB66" s="5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61"/>
      <c r="DG66" s="61"/>
      <c r="DH66" s="61"/>
      <c r="DI66" s="61"/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  <c r="DY66" s="61"/>
      <c r="DZ66" s="61"/>
      <c r="EA66" s="61"/>
      <c r="EB66" s="30"/>
    </row>
    <row r="67" spans="1:132" s="3" customFormat="1" ht="18" customHeight="1">
      <c r="A67"/>
      <c r="B67"/>
      <c r="C67"/>
      <c r="D67"/>
      <c r="E67"/>
      <c r="F67"/>
      <c r="G67"/>
      <c r="H67"/>
      <c r="I67" s="263" t="s">
        <v>6</v>
      </c>
      <c r="J67" s="264"/>
      <c r="K67" s="264"/>
      <c r="L67" s="76"/>
      <c r="M67" s="265" t="str">
        <f>IF(ISBLANK($AZ$62)," ",IF($AW$62&gt;$AZ$62,$O$62,IF($AZ$62&gt;$AW$62,$AF$62,IF($AW$62=$AZ$62,"Elfmeter!"))))</f>
        <v>Bad Erlach</v>
      </c>
      <c r="N67" s="265"/>
      <c r="O67" s="265"/>
      <c r="P67" s="265"/>
      <c r="Q67" s="265"/>
      <c r="R67" s="265"/>
      <c r="S67" s="265"/>
      <c r="T67" s="265"/>
      <c r="U67" s="265"/>
      <c r="V67" s="265"/>
      <c r="W67" s="265"/>
      <c r="X67" s="265"/>
      <c r="Y67" s="265"/>
      <c r="Z67" s="265"/>
      <c r="AA67" s="265"/>
      <c r="AB67" s="265"/>
      <c r="AC67" s="265"/>
      <c r="AD67" s="265"/>
      <c r="AE67" s="265"/>
      <c r="AF67" s="265"/>
      <c r="AG67" s="265"/>
      <c r="AH67" s="265"/>
      <c r="AI67" s="265"/>
      <c r="AJ67" s="265"/>
      <c r="AK67" s="265"/>
      <c r="AL67" s="265"/>
      <c r="AM67" s="265"/>
      <c r="AN67" s="265"/>
      <c r="AO67" s="265"/>
      <c r="AP67" s="265"/>
      <c r="AQ67" s="265"/>
      <c r="AR67" s="265"/>
      <c r="AS67" s="265"/>
      <c r="AT67" s="265"/>
      <c r="AU67" s="265"/>
      <c r="AV67" s="266"/>
      <c r="AW67"/>
      <c r="AX67"/>
      <c r="AY67"/>
      <c r="AZ67"/>
      <c r="BA67"/>
      <c r="BB67"/>
      <c r="BC67"/>
      <c r="BD67" s="16"/>
      <c r="BE67" s="27"/>
      <c r="BF67" s="31" t="str">
        <f t="shared" si="2"/>
        <v>0</v>
      </c>
      <c r="BG67" s="31" t="s">
        <v>18</v>
      </c>
      <c r="BH67" s="31" t="str">
        <f t="shared" si="3"/>
        <v>0</v>
      </c>
      <c r="BI67" s="27"/>
      <c r="BJ67" s="30"/>
      <c r="BK67" s="30"/>
      <c r="BL67" s="30"/>
      <c r="BM67" s="71">
        <f>$D$60</f>
        <v>0</v>
      </c>
      <c r="BN67" s="72">
        <f>SUM($BF$67+$BH$69)</f>
        <v>0</v>
      </c>
      <c r="BO67" s="72">
        <f>SUM($AW$67+$AZ$69)</f>
        <v>0</v>
      </c>
      <c r="BP67" s="73" t="s">
        <v>18</v>
      </c>
      <c r="BQ67" s="72">
        <f>SUM($AZ$67+$AW$69)</f>
        <v>0</v>
      </c>
      <c r="BR67" s="72">
        <f t="shared" si="4"/>
        <v>0</v>
      </c>
      <c r="BS67" s="30"/>
      <c r="BT67" s="27"/>
      <c r="BU67" s="27"/>
      <c r="BV67" s="50"/>
      <c r="BW67" s="50"/>
      <c r="BX67" s="50"/>
      <c r="BY67" s="50"/>
      <c r="BZ67" s="50"/>
      <c r="CA67" s="50"/>
      <c r="CB67" s="5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61"/>
      <c r="DG67" s="61"/>
      <c r="DH67" s="61"/>
      <c r="DI67" s="61"/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  <c r="DY67" s="61"/>
      <c r="DZ67" s="61"/>
      <c r="EA67" s="61"/>
      <c r="EB67" s="30"/>
    </row>
    <row r="68" spans="1:132" s="3" customFormat="1" ht="18" customHeight="1">
      <c r="A68"/>
      <c r="B68"/>
      <c r="C68"/>
      <c r="D68"/>
      <c r="E68"/>
      <c r="F68"/>
      <c r="G68"/>
      <c r="H68"/>
      <c r="I68" s="267" t="s">
        <v>7</v>
      </c>
      <c r="J68" s="268"/>
      <c r="K68" s="268"/>
      <c r="L68" s="77"/>
      <c r="M68" s="269" t="str">
        <f>IF(ISBLANK($AZ$62)," ",IF($AW$62&lt;$AZ$62,$O$62,IF($AZ$62&lt;$AW$62,$AF$62,IF($AW$62=$AZ$62,"Elfmeter!"))))</f>
        <v>Scheiblingkirchen</v>
      </c>
      <c r="N68" s="269"/>
      <c r="O68" s="269"/>
      <c r="P68" s="269"/>
      <c r="Q68" s="269"/>
      <c r="R68" s="269"/>
      <c r="S68" s="269"/>
      <c r="T68" s="269"/>
      <c r="U68" s="269"/>
      <c r="V68" s="269"/>
      <c r="W68" s="269"/>
      <c r="X68" s="269"/>
      <c r="Y68" s="269"/>
      <c r="Z68" s="269"/>
      <c r="AA68" s="269"/>
      <c r="AB68" s="269"/>
      <c r="AC68" s="269"/>
      <c r="AD68" s="269"/>
      <c r="AE68" s="269"/>
      <c r="AF68" s="269"/>
      <c r="AG68" s="269"/>
      <c r="AH68" s="269"/>
      <c r="AI68" s="269"/>
      <c r="AJ68" s="269"/>
      <c r="AK68" s="269"/>
      <c r="AL68" s="269"/>
      <c r="AM68" s="269"/>
      <c r="AN68" s="269"/>
      <c r="AO68" s="269"/>
      <c r="AP68" s="269"/>
      <c r="AQ68" s="269"/>
      <c r="AR68" s="269"/>
      <c r="AS68" s="269"/>
      <c r="AT68" s="269"/>
      <c r="AU68" s="269"/>
      <c r="AV68" s="270"/>
      <c r="AW68"/>
      <c r="AX68"/>
      <c r="AY68"/>
      <c r="AZ68"/>
      <c r="BA68"/>
      <c r="BB68"/>
      <c r="BC68"/>
      <c r="BD68" s="16"/>
      <c r="BE68" s="27"/>
      <c r="BF68" s="31" t="str">
        <f t="shared" si="2"/>
        <v>0</v>
      </c>
      <c r="BG68" s="31" t="s">
        <v>18</v>
      </c>
      <c r="BH68" s="31" t="str">
        <f t="shared" si="3"/>
        <v>0</v>
      </c>
      <c r="BI68" s="27"/>
      <c r="BJ68" s="30"/>
      <c r="BK68" s="30"/>
      <c r="BL68" s="30"/>
      <c r="BM68" s="71">
        <f>$AG$58</f>
        <v>0</v>
      </c>
      <c r="BN68" s="72">
        <f>SUM($BF$66+$BH$68)</f>
        <v>0</v>
      </c>
      <c r="BO68" s="72">
        <f>SUM($AW$66+$AZ$68)</f>
        <v>0</v>
      </c>
      <c r="BP68" s="73" t="s">
        <v>18</v>
      </c>
      <c r="BQ68" s="72">
        <f>SUM($AZ$66+$AW$68)</f>
        <v>0</v>
      </c>
      <c r="BR68" s="72">
        <f t="shared" si="4"/>
        <v>0</v>
      </c>
      <c r="BS68" s="30"/>
      <c r="BT68" s="27"/>
      <c r="BU68" s="27"/>
      <c r="BV68" s="50"/>
      <c r="BW68" s="50"/>
      <c r="BX68" s="50"/>
      <c r="BY68" s="50"/>
      <c r="BZ68" s="50"/>
      <c r="CA68" s="50"/>
      <c r="CB68" s="5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  <c r="DY68" s="61"/>
      <c r="DZ68" s="61"/>
      <c r="EA68" s="61"/>
      <c r="EB68" s="30"/>
    </row>
    <row r="69" spans="1:132" s="3" customFormat="1" ht="18" customHeight="1">
      <c r="A69"/>
      <c r="B69"/>
      <c r="C69"/>
      <c r="D69"/>
      <c r="E69"/>
      <c r="F69"/>
      <c r="G69"/>
      <c r="H69"/>
      <c r="I69" s="267" t="s">
        <v>8</v>
      </c>
      <c r="J69" s="268"/>
      <c r="K69" s="268"/>
      <c r="L69" s="77"/>
      <c r="M69" s="269" t="str">
        <f>IF(ISBLANK($AZ$58)," ",IF($AW$58&gt;$AZ$58,$O$58,IF($AZ$58&gt;$AW$58,$AF$58,IF($AW$58=$AZ$58,"Elfmeter!"))))</f>
        <v>Wiesmath</v>
      </c>
      <c r="N69" s="269"/>
      <c r="O69" s="269"/>
      <c r="P69" s="269"/>
      <c r="Q69" s="269"/>
      <c r="R69" s="269"/>
      <c r="S69" s="269"/>
      <c r="T69" s="269"/>
      <c r="U69" s="269"/>
      <c r="V69" s="269"/>
      <c r="W69" s="269"/>
      <c r="X69" s="269"/>
      <c r="Y69" s="269"/>
      <c r="Z69" s="269"/>
      <c r="AA69" s="269"/>
      <c r="AB69" s="269"/>
      <c r="AC69" s="269"/>
      <c r="AD69" s="269"/>
      <c r="AE69" s="269"/>
      <c r="AF69" s="269"/>
      <c r="AG69" s="269"/>
      <c r="AH69" s="269"/>
      <c r="AI69" s="269"/>
      <c r="AJ69" s="269"/>
      <c r="AK69" s="269"/>
      <c r="AL69" s="269"/>
      <c r="AM69" s="269"/>
      <c r="AN69" s="269"/>
      <c r="AO69" s="269"/>
      <c r="AP69" s="269"/>
      <c r="AQ69" s="269"/>
      <c r="AR69" s="269"/>
      <c r="AS69" s="269"/>
      <c r="AT69" s="269"/>
      <c r="AU69" s="269"/>
      <c r="AV69" s="270"/>
      <c r="AW69"/>
      <c r="AX69"/>
      <c r="AY69"/>
      <c r="AZ69"/>
      <c r="BA69"/>
      <c r="BB69"/>
      <c r="BC69"/>
      <c r="BD69" s="16"/>
      <c r="BE69" s="27"/>
      <c r="BF69" s="31" t="str">
        <f t="shared" si="2"/>
        <v>0</v>
      </c>
      <c r="BG69" s="31" t="s">
        <v>18</v>
      </c>
      <c r="BH69" s="31" t="str">
        <f t="shared" si="3"/>
        <v>0</v>
      </c>
      <c r="BI69" s="27"/>
      <c r="BJ69" s="30"/>
      <c r="BK69" s="30"/>
      <c r="BL69" s="30"/>
      <c r="BM69" s="71">
        <f>$AG$59</f>
        <v>0</v>
      </c>
      <c r="BN69" s="72">
        <f>SUM($BH$66+$BF$70)</f>
        <v>0</v>
      </c>
      <c r="BO69" s="72">
        <f>SUM($AZ$66+$AW$70)</f>
        <v>0</v>
      </c>
      <c r="BP69" s="73" t="s">
        <v>18</v>
      </c>
      <c r="BQ69" s="72">
        <f>SUM($AW$66+$AZ$70)</f>
        <v>0</v>
      </c>
      <c r="BR69" s="72">
        <f t="shared" si="4"/>
        <v>0</v>
      </c>
      <c r="BS69" s="30"/>
      <c r="BT69" s="27"/>
      <c r="BU69" s="27"/>
      <c r="BV69" s="50"/>
      <c r="BW69" s="50"/>
      <c r="BX69" s="50"/>
      <c r="BY69" s="50"/>
      <c r="BZ69" s="50"/>
      <c r="CA69" s="50"/>
      <c r="CB69" s="5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  <c r="DY69" s="61"/>
      <c r="DZ69" s="61"/>
      <c r="EA69" s="61"/>
      <c r="EB69" s="30"/>
    </row>
    <row r="70" spans="1:132" s="3" customFormat="1" ht="18" customHeight="1">
      <c r="A70"/>
      <c r="B70"/>
      <c r="C70"/>
      <c r="D70"/>
      <c r="E70"/>
      <c r="F70"/>
      <c r="G70"/>
      <c r="H70"/>
      <c r="I70" s="271" t="s">
        <v>9</v>
      </c>
      <c r="J70" s="272"/>
      <c r="K70" s="272"/>
      <c r="L70" s="95"/>
      <c r="M70" s="273" t="str">
        <f>IF(ISBLANK($AZ$58)," ",IF($AW$58&lt;$AZ$58,$O$58,IF($AZ$58&lt;$AW$58,$AF$58,IF($AW$58=$AZ$58,"Elfmeter!"))))</f>
        <v>Kirchschlag</v>
      </c>
      <c r="N70" s="273"/>
      <c r="O70" s="273"/>
      <c r="P70" s="273"/>
      <c r="Q70" s="273"/>
      <c r="R70" s="273"/>
      <c r="S70" s="273"/>
      <c r="T70" s="273"/>
      <c r="U70" s="273"/>
      <c r="V70" s="273"/>
      <c r="W70" s="273"/>
      <c r="X70" s="273"/>
      <c r="Y70" s="273"/>
      <c r="Z70" s="273"/>
      <c r="AA70" s="273"/>
      <c r="AB70" s="273"/>
      <c r="AC70" s="273"/>
      <c r="AD70" s="273"/>
      <c r="AE70" s="273"/>
      <c r="AF70" s="273"/>
      <c r="AG70" s="273"/>
      <c r="AH70" s="273"/>
      <c r="AI70" s="273"/>
      <c r="AJ70" s="273"/>
      <c r="AK70" s="273"/>
      <c r="AL70" s="273"/>
      <c r="AM70" s="273"/>
      <c r="AN70" s="273"/>
      <c r="AO70" s="273"/>
      <c r="AP70" s="273"/>
      <c r="AQ70" s="273"/>
      <c r="AR70" s="273"/>
      <c r="AS70" s="273"/>
      <c r="AT70" s="273"/>
      <c r="AU70" s="273"/>
      <c r="AV70" s="274"/>
      <c r="AW70"/>
      <c r="AX70"/>
      <c r="AY70"/>
      <c r="AZ70"/>
      <c r="BA70"/>
      <c r="BB70"/>
      <c r="BC70"/>
      <c r="BD70" s="16"/>
      <c r="BE70" s="27"/>
      <c r="BF70" s="31" t="str">
        <f t="shared" si="2"/>
        <v>0</v>
      </c>
      <c r="BG70" s="31" t="s">
        <v>18</v>
      </c>
      <c r="BH70" s="31" t="str">
        <f t="shared" si="3"/>
        <v>0</v>
      </c>
      <c r="BI70" s="27"/>
      <c r="BJ70" s="30"/>
      <c r="BK70" s="30"/>
      <c r="BL70" s="30"/>
      <c r="BM70" s="71">
        <f>$AG$60</f>
        <v>0</v>
      </c>
      <c r="BN70" s="72">
        <f>SUM($BF$68+$BH$70)</f>
        <v>0</v>
      </c>
      <c r="BO70" s="72">
        <f>SUM($AW$68+$AZ$70)</f>
        <v>0</v>
      </c>
      <c r="BP70" s="73" t="s">
        <v>18</v>
      </c>
      <c r="BQ70" s="72">
        <f>SUM($AZ$68+$AW$70)</f>
        <v>0</v>
      </c>
      <c r="BR70" s="72">
        <f t="shared" si="4"/>
        <v>0</v>
      </c>
      <c r="BS70" s="30"/>
      <c r="BT70" s="27"/>
      <c r="BU70" s="27"/>
      <c r="BV70" s="50"/>
      <c r="BW70" s="50"/>
      <c r="BX70" s="50"/>
      <c r="BY70" s="50"/>
      <c r="BZ70" s="50"/>
      <c r="CA70" s="50"/>
      <c r="CB70" s="5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  <c r="DY70" s="61"/>
      <c r="DZ70" s="61"/>
      <c r="EA70" s="61"/>
      <c r="EB70" s="30"/>
    </row>
    <row r="71" spans="1:132" s="3" customFormat="1" ht="18" customHeight="1">
      <c r="A71"/>
      <c r="B71"/>
      <c r="C71"/>
      <c r="D71"/>
      <c r="E71"/>
      <c r="F71"/>
      <c r="G71"/>
      <c r="H71"/>
      <c r="I71" s="267" t="s">
        <v>10</v>
      </c>
      <c r="J71" s="268"/>
      <c r="K71" s="268"/>
      <c r="L71" s="77"/>
      <c r="M71" s="273" t="s">
        <v>52</v>
      </c>
      <c r="N71" s="273"/>
      <c r="O71" s="273"/>
      <c r="P71" s="273"/>
      <c r="Q71" s="273"/>
      <c r="R71" s="273"/>
      <c r="S71" s="273"/>
      <c r="T71" s="273"/>
      <c r="U71" s="273"/>
      <c r="V71" s="273"/>
      <c r="W71" s="273"/>
      <c r="X71" s="273"/>
      <c r="Y71" s="273"/>
      <c r="Z71" s="273"/>
      <c r="AA71" s="273"/>
      <c r="AB71" s="273"/>
      <c r="AC71" s="273"/>
      <c r="AD71" s="273"/>
      <c r="AE71" s="273"/>
      <c r="AF71" s="273"/>
      <c r="AG71" s="273"/>
      <c r="AH71" s="273"/>
      <c r="AI71" s="273"/>
      <c r="AJ71" s="273"/>
      <c r="AK71" s="273"/>
      <c r="AL71" s="273"/>
      <c r="AM71" s="273"/>
      <c r="AN71" s="273"/>
      <c r="AO71" s="273"/>
      <c r="AP71" s="273"/>
      <c r="AQ71" s="273"/>
      <c r="AR71" s="273"/>
      <c r="AS71" s="273"/>
      <c r="AT71" s="273"/>
      <c r="AU71" s="273"/>
      <c r="AV71" s="274"/>
      <c r="AW71"/>
      <c r="AX71"/>
      <c r="AY71"/>
      <c r="AZ71"/>
      <c r="BA71"/>
      <c r="BB71"/>
      <c r="BC71"/>
      <c r="BD71" s="16"/>
      <c r="BE71" s="27"/>
      <c r="BF71" s="31"/>
      <c r="BG71" s="31"/>
      <c r="BH71" s="31"/>
      <c r="BI71" s="27"/>
      <c r="BJ71" s="22"/>
      <c r="BK71" s="22"/>
      <c r="BL71" s="22"/>
      <c r="BM71" s="66"/>
      <c r="BN71" s="66"/>
      <c r="BO71" s="66"/>
      <c r="BP71" s="67"/>
      <c r="BQ71" s="66"/>
      <c r="BR71" s="66"/>
      <c r="BS71" s="74"/>
      <c r="BT71" s="27"/>
      <c r="BU71" s="27"/>
      <c r="BV71" s="50"/>
      <c r="BW71" s="50"/>
      <c r="BX71" s="50"/>
      <c r="BY71" s="50"/>
      <c r="BZ71" s="50"/>
      <c r="CA71" s="50"/>
      <c r="CB71" s="5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  <c r="DY71" s="61"/>
      <c r="DZ71" s="61"/>
      <c r="EA71" s="61"/>
      <c r="EB71" s="30"/>
    </row>
    <row r="72" spans="9:131" ht="18">
      <c r="I72" s="275" t="s">
        <v>28</v>
      </c>
      <c r="J72" s="276"/>
      <c r="K72" s="277"/>
      <c r="L72" s="77"/>
      <c r="M72" s="273" t="s">
        <v>50</v>
      </c>
      <c r="N72" s="273"/>
      <c r="O72" s="273"/>
      <c r="P72" s="273"/>
      <c r="Q72" s="273"/>
      <c r="R72" s="273"/>
      <c r="S72" s="273"/>
      <c r="T72" s="273"/>
      <c r="U72" s="273"/>
      <c r="V72" s="273"/>
      <c r="W72" s="273"/>
      <c r="X72" s="273"/>
      <c r="Y72" s="273"/>
      <c r="Z72" s="273"/>
      <c r="AA72" s="273"/>
      <c r="AB72" s="273"/>
      <c r="AC72" s="273"/>
      <c r="AD72" s="273"/>
      <c r="AE72" s="273"/>
      <c r="AF72" s="273"/>
      <c r="AG72" s="273"/>
      <c r="AH72" s="273"/>
      <c r="AI72" s="273"/>
      <c r="AJ72" s="273"/>
      <c r="AK72" s="273"/>
      <c r="AL72" s="273"/>
      <c r="AM72" s="273"/>
      <c r="AN72" s="273"/>
      <c r="AO72" s="273"/>
      <c r="AP72" s="273"/>
      <c r="AQ72" s="273"/>
      <c r="AR72" s="273"/>
      <c r="AS72" s="273"/>
      <c r="AT72" s="273"/>
      <c r="AU72" s="273"/>
      <c r="AV72" s="274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</row>
    <row r="73" spans="9:131" ht="18" customHeight="1">
      <c r="I73" s="275" t="s">
        <v>41</v>
      </c>
      <c r="J73" s="276"/>
      <c r="K73" s="277"/>
      <c r="L73" s="97"/>
      <c r="M73" s="273" t="str">
        <f>IF(AND($P$48="")," ",IF($P$48&gt;$AS$48,$D$48,IF($AS$48&gt;$P$48,$AG$48,IF($AS$48=$P$48,"Elfer??"))))</f>
        <v>Krumbach</v>
      </c>
      <c r="N73" s="273"/>
      <c r="O73" s="273"/>
      <c r="P73" s="273"/>
      <c r="Q73" s="273"/>
      <c r="R73" s="273"/>
      <c r="S73" s="273"/>
      <c r="T73" s="273"/>
      <c r="U73" s="273"/>
      <c r="V73" s="273"/>
      <c r="W73" s="273"/>
      <c r="X73" s="273"/>
      <c r="Y73" s="273"/>
      <c r="Z73" s="273"/>
      <c r="AA73" s="273"/>
      <c r="AB73" s="273"/>
      <c r="AC73" s="273"/>
      <c r="AD73" s="273"/>
      <c r="AE73" s="273"/>
      <c r="AF73" s="273"/>
      <c r="AG73" s="273"/>
      <c r="AH73" s="273"/>
      <c r="AI73" s="273"/>
      <c r="AJ73" s="273"/>
      <c r="AK73" s="273"/>
      <c r="AL73" s="273"/>
      <c r="AM73" s="273"/>
      <c r="AN73" s="273"/>
      <c r="AO73" s="273"/>
      <c r="AP73" s="273"/>
      <c r="AQ73" s="273"/>
      <c r="AR73" s="273"/>
      <c r="AS73" s="273"/>
      <c r="AT73" s="273"/>
      <c r="AU73" s="273"/>
      <c r="AV73" s="274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</row>
    <row r="74" spans="2:132" s="7" customFormat="1" ht="18" customHeight="1">
      <c r="B74" s="87"/>
      <c r="C74" s="87"/>
      <c r="D74" s="87"/>
      <c r="E74" s="87"/>
      <c r="F74" s="87"/>
      <c r="G74" s="87"/>
      <c r="H74" s="87"/>
      <c r="I74" s="275" t="s">
        <v>42</v>
      </c>
      <c r="J74" s="276"/>
      <c r="K74" s="277"/>
      <c r="L74" s="98"/>
      <c r="M74" s="273" t="s">
        <v>47</v>
      </c>
      <c r="N74" s="273"/>
      <c r="O74" s="273"/>
      <c r="P74" s="273"/>
      <c r="Q74" s="273"/>
      <c r="R74" s="273"/>
      <c r="S74" s="273"/>
      <c r="T74" s="273"/>
      <c r="U74" s="273"/>
      <c r="V74" s="273"/>
      <c r="W74" s="273"/>
      <c r="X74" s="273"/>
      <c r="Y74" s="273"/>
      <c r="Z74" s="273"/>
      <c r="AA74" s="273"/>
      <c r="AB74" s="273"/>
      <c r="AC74" s="273"/>
      <c r="AD74" s="273"/>
      <c r="AE74" s="273"/>
      <c r="AF74" s="273"/>
      <c r="AG74" s="273"/>
      <c r="AH74" s="273"/>
      <c r="AI74" s="273"/>
      <c r="AJ74" s="273"/>
      <c r="AK74" s="273"/>
      <c r="AL74" s="273"/>
      <c r="AM74" s="273"/>
      <c r="AN74" s="273"/>
      <c r="AO74" s="273"/>
      <c r="AP74" s="273"/>
      <c r="AQ74" s="273"/>
      <c r="AR74" s="273"/>
      <c r="AS74" s="273"/>
      <c r="AT74" s="273"/>
      <c r="AU74" s="273"/>
      <c r="AV74" s="274"/>
      <c r="AW74" s="87"/>
      <c r="AX74" s="87"/>
      <c r="AY74" s="87"/>
      <c r="AZ74" s="87"/>
      <c r="BA74" s="87"/>
      <c r="BB74" s="87"/>
      <c r="BC74" s="87"/>
      <c r="BE74" s="37"/>
      <c r="BF74" s="37"/>
      <c r="BG74" s="37"/>
      <c r="BH74" s="37"/>
      <c r="BI74" s="37"/>
      <c r="BJ74" s="37"/>
      <c r="BK74" s="37"/>
      <c r="BL74" s="37"/>
      <c r="BM74" s="37"/>
      <c r="BN74" s="37"/>
      <c r="BO74" s="37"/>
      <c r="BP74" s="37"/>
      <c r="BQ74" s="37"/>
      <c r="BR74" s="37"/>
      <c r="BS74" s="37"/>
      <c r="BT74" s="37"/>
      <c r="BU74" s="37"/>
      <c r="BV74" s="51"/>
      <c r="BW74" s="51"/>
      <c r="BX74" s="51"/>
      <c r="BY74" s="51"/>
      <c r="BZ74" s="51"/>
      <c r="CA74" s="51"/>
      <c r="CB74" s="51"/>
      <c r="CC74" s="59"/>
      <c r="CD74" s="59"/>
      <c r="CE74" s="59"/>
      <c r="CF74" s="59"/>
      <c r="CG74" s="59"/>
      <c r="CH74" s="59"/>
      <c r="CI74" s="59"/>
      <c r="CJ74" s="59"/>
      <c r="CK74" s="59"/>
      <c r="CL74" s="59"/>
      <c r="CM74" s="59"/>
      <c r="CN74" s="59"/>
      <c r="CO74" s="59"/>
      <c r="CP74" s="59"/>
      <c r="CQ74" s="59"/>
      <c r="CR74" s="59"/>
      <c r="CS74" s="59"/>
      <c r="CT74" s="59"/>
      <c r="CU74" s="59"/>
      <c r="CV74" s="59"/>
      <c r="CW74" s="59"/>
      <c r="CX74" s="59"/>
      <c r="CY74" s="59"/>
      <c r="CZ74" s="59"/>
      <c r="DA74" s="59"/>
      <c r="DB74" s="59"/>
      <c r="DC74" s="59"/>
      <c r="DD74" s="59"/>
      <c r="DE74" s="59"/>
      <c r="EB74" s="59"/>
    </row>
    <row r="75" spans="2:131" ht="18" customHeight="1" thickBot="1">
      <c r="B75" s="88"/>
      <c r="C75" s="88"/>
      <c r="D75" s="93"/>
      <c r="E75" s="93"/>
      <c r="F75" s="93"/>
      <c r="G75" s="93"/>
      <c r="H75" s="93"/>
      <c r="I75" s="133" t="s">
        <v>43</v>
      </c>
      <c r="J75" s="134"/>
      <c r="K75" s="135"/>
      <c r="L75" s="99"/>
      <c r="M75" s="136" t="s">
        <v>46</v>
      </c>
      <c r="N75" s="136"/>
      <c r="O75" s="136"/>
      <c r="P75" s="136"/>
      <c r="Q75" s="136"/>
      <c r="R75" s="136"/>
      <c r="S75" s="136"/>
      <c r="T75" s="136"/>
      <c r="U75" s="136"/>
      <c r="V75" s="136"/>
      <c r="W75" s="136"/>
      <c r="X75" s="136"/>
      <c r="Y75" s="136"/>
      <c r="Z75" s="136"/>
      <c r="AA75" s="136"/>
      <c r="AB75" s="136"/>
      <c r="AC75" s="136"/>
      <c r="AD75" s="136"/>
      <c r="AE75" s="136"/>
      <c r="AF75" s="136"/>
      <c r="AG75" s="136"/>
      <c r="AH75" s="136"/>
      <c r="AI75" s="136"/>
      <c r="AJ75" s="136"/>
      <c r="AK75" s="136"/>
      <c r="AL75" s="136"/>
      <c r="AM75" s="136"/>
      <c r="AN75" s="136"/>
      <c r="AO75" s="136"/>
      <c r="AP75" s="136"/>
      <c r="AQ75" s="136"/>
      <c r="AR75" s="136"/>
      <c r="AS75" s="136"/>
      <c r="AT75" s="136"/>
      <c r="AU75" s="136"/>
      <c r="AV75" s="137"/>
      <c r="AW75" s="88"/>
      <c r="AX75" s="39"/>
      <c r="AY75" s="88"/>
      <c r="AZ75" s="88"/>
      <c r="BA75" s="94"/>
      <c r="BB75" s="94"/>
      <c r="BC75" s="94"/>
      <c r="BM75" s="66"/>
      <c r="BN75" s="66"/>
      <c r="BO75" s="66"/>
      <c r="BP75" s="66"/>
      <c r="BQ75" s="66"/>
      <c r="BR75" s="6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</row>
    <row r="76" spans="2:131" ht="18" customHeight="1">
      <c r="B76" s="88"/>
      <c r="C76" s="88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88"/>
      <c r="Q76" s="88"/>
      <c r="R76" s="88"/>
      <c r="S76" s="88"/>
      <c r="T76" s="88"/>
      <c r="U76" s="39"/>
      <c r="V76" s="88"/>
      <c r="W76" s="88"/>
      <c r="X76" s="94"/>
      <c r="Y76" s="94"/>
      <c r="Z76" s="94"/>
      <c r="AA76" s="88"/>
      <c r="AB76" s="88"/>
      <c r="AC76" s="88"/>
      <c r="AD76" s="88"/>
      <c r="AE76" s="88"/>
      <c r="AF76" s="88"/>
      <c r="AG76" s="93"/>
      <c r="AH76" s="93"/>
      <c r="AI76" s="93"/>
      <c r="AJ76" s="93"/>
      <c r="AK76" s="93"/>
      <c r="AL76" s="93"/>
      <c r="AM76" s="93"/>
      <c r="AN76" s="93"/>
      <c r="AO76" s="93"/>
      <c r="AP76" s="93"/>
      <c r="AQ76" s="93"/>
      <c r="AR76" s="93"/>
      <c r="AS76" s="88"/>
      <c r="AT76" s="88"/>
      <c r="AU76" s="88"/>
      <c r="AV76" s="88"/>
      <c r="AW76" s="88"/>
      <c r="AX76" s="39"/>
      <c r="AY76" s="88"/>
      <c r="AZ76" s="88"/>
      <c r="BA76" s="94"/>
      <c r="BB76" s="94"/>
      <c r="BC76" s="94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</row>
    <row r="77" spans="2:131" ht="12.75">
      <c r="B77" s="88"/>
      <c r="C77" s="88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88"/>
      <c r="Q77" s="88"/>
      <c r="R77" s="88"/>
      <c r="S77" s="88"/>
      <c r="T77" s="88"/>
      <c r="U77" s="39"/>
      <c r="V77" s="88"/>
      <c r="W77" s="88"/>
      <c r="X77" s="94"/>
      <c r="Y77" s="94"/>
      <c r="Z77" s="94"/>
      <c r="AA77" s="88"/>
      <c r="AB77" s="88"/>
      <c r="AC77" s="88"/>
      <c r="AD77" s="88"/>
      <c r="AE77" s="88"/>
      <c r="AF77" s="88"/>
      <c r="AG77" s="93"/>
      <c r="AH77" s="93"/>
      <c r="AI77" s="93"/>
      <c r="AJ77" s="93"/>
      <c r="AK77" s="93"/>
      <c r="AL77" s="93"/>
      <c r="AM77" s="93"/>
      <c r="AN77" s="93"/>
      <c r="AO77" s="93"/>
      <c r="AP77" s="93"/>
      <c r="AQ77" s="93"/>
      <c r="AR77" s="93"/>
      <c r="AS77" s="88"/>
      <c r="AT77" s="88"/>
      <c r="AU77" s="88"/>
      <c r="AV77" s="88"/>
      <c r="AW77" s="88"/>
      <c r="AX77" s="39"/>
      <c r="AY77" s="88"/>
      <c r="AZ77" s="88"/>
      <c r="BA77" s="94"/>
      <c r="BB77" s="94"/>
      <c r="BC77" s="94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</row>
    <row r="78" spans="2:131" ht="12.75" customHeight="1">
      <c r="B78" s="78"/>
      <c r="C78" s="78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8"/>
      <c r="Q78" s="78"/>
      <c r="R78" s="78"/>
      <c r="S78" s="78"/>
      <c r="T78" s="78"/>
      <c r="U78" s="39"/>
      <c r="V78" s="78"/>
      <c r="W78" s="78"/>
      <c r="X78" s="80"/>
      <c r="Y78" s="80"/>
      <c r="Z78" s="80"/>
      <c r="AA78" s="88"/>
      <c r="AB78" s="88"/>
      <c r="AC78" s="88"/>
      <c r="AD78" s="88"/>
      <c r="AE78" s="78"/>
      <c r="AF78" s="78"/>
      <c r="AG78" s="79"/>
      <c r="AH78" s="79"/>
      <c r="AI78" s="79"/>
      <c r="AJ78" s="79"/>
      <c r="AK78" s="79"/>
      <c r="AL78" s="79"/>
      <c r="AM78" s="79"/>
      <c r="AN78" s="79"/>
      <c r="AO78" s="79"/>
      <c r="AP78" s="79"/>
      <c r="AQ78" s="79"/>
      <c r="AR78" s="79"/>
      <c r="AS78" s="78"/>
      <c r="AT78" s="78"/>
      <c r="AU78" s="78"/>
      <c r="AV78" s="78"/>
      <c r="AW78" s="78"/>
      <c r="AX78" s="39"/>
      <c r="AY78" s="78"/>
      <c r="AZ78" s="78"/>
      <c r="BA78" s="80"/>
      <c r="BB78" s="80"/>
      <c r="BC78" s="80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</row>
    <row r="79" spans="2:55" ht="12.75" customHeight="1">
      <c r="B79" s="82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K79" s="82"/>
      <c r="AL79" s="82"/>
      <c r="AM79" s="82"/>
      <c r="AN79" s="82"/>
      <c r="AO79" s="82"/>
      <c r="AP79" s="82"/>
      <c r="AQ79" s="82"/>
      <c r="AR79" s="82"/>
      <c r="AS79" s="82"/>
      <c r="AT79" s="82"/>
      <c r="AU79" s="82"/>
      <c r="AV79" s="82"/>
      <c r="AW79" s="82"/>
      <c r="AX79" s="82"/>
      <c r="AY79" s="82"/>
      <c r="AZ79" s="82"/>
      <c r="BA79" s="82"/>
      <c r="BB79" s="82"/>
      <c r="BC79" s="82"/>
    </row>
    <row r="80" spans="1:142" s="16" customFormat="1" ht="12.75" customHeight="1">
      <c r="A80"/>
      <c r="B80" s="81"/>
      <c r="C80" s="82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  <c r="AL80" s="82"/>
      <c r="AM80" s="82"/>
      <c r="AN80" s="82"/>
      <c r="AO80" s="82"/>
      <c r="AP80" s="82"/>
      <c r="AQ80" s="82"/>
      <c r="AR80" s="82"/>
      <c r="AS80" s="82"/>
      <c r="AT80" s="82"/>
      <c r="AU80" s="82"/>
      <c r="AV80" s="82"/>
      <c r="AW80" s="82"/>
      <c r="AX80" s="82"/>
      <c r="AY80" s="82"/>
      <c r="AZ80" s="82"/>
      <c r="BA80" s="82"/>
      <c r="BB80" s="82"/>
      <c r="BC80" s="8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3"/>
      <c r="BW80" s="23"/>
      <c r="BX80" s="23"/>
      <c r="BY80" s="23"/>
      <c r="BZ80" s="23"/>
      <c r="CA80" s="23"/>
      <c r="CB80" s="23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</row>
    <row r="81" spans="1:142" s="16" customFormat="1" ht="12.7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3"/>
      <c r="BW81" s="23"/>
      <c r="BX81" s="23"/>
      <c r="BY81" s="23"/>
      <c r="BZ81" s="23"/>
      <c r="CA81" s="23"/>
      <c r="CB81" s="23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</row>
    <row r="82" spans="1:142" s="16" customFormat="1" ht="12.75" customHeight="1">
      <c r="A82" s="83"/>
      <c r="B82" s="83"/>
      <c r="C82" s="83"/>
      <c r="D82" s="83"/>
      <c r="E82" s="83"/>
      <c r="F82" s="83"/>
      <c r="G82" s="84"/>
      <c r="H82" s="102"/>
      <c r="I82" s="102"/>
      <c r="J82" s="102"/>
      <c r="K82" s="102"/>
      <c r="L82" s="102"/>
      <c r="M82" s="85"/>
      <c r="N82" s="83"/>
      <c r="O82" s="83"/>
      <c r="P82" s="83"/>
      <c r="Q82" s="83"/>
      <c r="R82" s="83"/>
      <c r="S82" s="83"/>
      <c r="T82" s="84"/>
      <c r="U82" s="103"/>
      <c r="V82" s="103"/>
      <c r="W82" s="86"/>
      <c r="X82" s="104"/>
      <c r="Y82" s="104"/>
      <c r="Z82" s="104"/>
      <c r="AA82" s="104"/>
      <c r="AB82" s="104"/>
      <c r="AC82" s="85"/>
      <c r="AD82" s="83"/>
      <c r="AE82" s="83"/>
      <c r="AF82" s="83"/>
      <c r="AG82" s="83"/>
      <c r="AH82" s="83"/>
      <c r="AI82" s="83"/>
      <c r="AJ82" s="83"/>
      <c r="AK82" s="84"/>
      <c r="AL82" s="104"/>
      <c r="AM82" s="104"/>
      <c r="AN82" s="104"/>
      <c r="AO82" s="104"/>
      <c r="AP82" s="104"/>
      <c r="AQ82" s="85"/>
      <c r="AR82" s="83"/>
      <c r="AS82" s="83"/>
      <c r="AT82" s="83"/>
      <c r="AU82" s="83"/>
      <c r="AV82" s="83"/>
      <c r="AW82" s="83"/>
      <c r="AX82" s="83"/>
      <c r="AY82" s="83"/>
      <c r="AZ82" s="83"/>
      <c r="BA82" s="83"/>
      <c r="BB82" s="83"/>
      <c r="BC82" s="83"/>
      <c r="BD82" s="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3"/>
      <c r="BW82" s="23"/>
      <c r="BX82" s="23"/>
      <c r="BY82" s="23"/>
      <c r="BZ82" s="23"/>
      <c r="CA82" s="23"/>
      <c r="CB82" s="23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</row>
    <row r="83" spans="1:142" s="16" customFormat="1" ht="12.75" customHeight="1">
      <c r="A83" s="82"/>
      <c r="B83" s="82"/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  <c r="AL83" s="82"/>
      <c r="AM83" s="82"/>
      <c r="AN83" s="82"/>
      <c r="AO83" s="82"/>
      <c r="AP83" s="82"/>
      <c r="AQ83" s="82"/>
      <c r="AR83" s="82"/>
      <c r="AS83" s="82"/>
      <c r="AT83" s="82"/>
      <c r="AU83" s="82"/>
      <c r="AV83" s="82"/>
      <c r="AW83" s="82"/>
      <c r="AX83" s="82"/>
      <c r="AY83" s="82"/>
      <c r="AZ83" s="82"/>
      <c r="BA83" s="82"/>
      <c r="BB83" s="82"/>
      <c r="BC83" s="8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3"/>
      <c r="BW83" s="23"/>
      <c r="BX83" s="23"/>
      <c r="BY83" s="23"/>
      <c r="BZ83" s="23"/>
      <c r="CA83" s="23"/>
      <c r="CB83" s="23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</row>
    <row r="84" spans="1:84" ht="12.75" customHeight="1">
      <c r="A84" s="82"/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  <c r="AD84" s="87"/>
      <c r="AE84" s="87"/>
      <c r="AF84" s="87"/>
      <c r="AG84" s="87"/>
      <c r="AH84" s="87"/>
      <c r="AI84" s="87"/>
      <c r="AJ84" s="87"/>
      <c r="AK84" s="87"/>
      <c r="AL84" s="87"/>
      <c r="AM84" s="87"/>
      <c r="AN84" s="87"/>
      <c r="AO84" s="87"/>
      <c r="AP84" s="87"/>
      <c r="AQ84" s="87"/>
      <c r="AR84" s="87"/>
      <c r="AS84" s="87"/>
      <c r="AT84" s="87"/>
      <c r="AU84" s="87"/>
      <c r="AV84" s="87"/>
      <c r="AW84" s="87"/>
      <c r="AX84" s="87"/>
      <c r="AY84" s="87"/>
      <c r="AZ84" s="87"/>
      <c r="BA84" s="87"/>
      <c r="BB84" s="87"/>
      <c r="BC84" s="87"/>
      <c r="BX84" s="22"/>
      <c r="BY84" s="22"/>
      <c r="BZ84" s="22"/>
      <c r="CA84" s="22"/>
      <c r="CB84" s="22"/>
      <c r="CC84" s="52"/>
      <c r="CD84" s="52"/>
      <c r="CE84" s="52"/>
      <c r="CF84" s="52"/>
    </row>
    <row r="85" spans="1:84" ht="12.75" customHeight="1">
      <c r="A85" s="82"/>
      <c r="B85" s="90"/>
      <c r="C85" s="90"/>
      <c r="D85" s="92"/>
      <c r="E85" s="92"/>
      <c r="F85" s="92"/>
      <c r="G85" s="92"/>
      <c r="H85" s="92"/>
      <c r="I85" s="92"/>
      <c r="J85" s="91"/>
      <c r="K85" s="91"/>
      <c r="L85" s="91"/>
      <c r="M85" s="91"/>
      <c r="N85" s="91"/>
      <c r="O85" s="92"/>
      <c r="P85" s="92"/>
      <c r="Q85" s="92"/>
      <c r="R85" s="92"/>
      <c r="S85" s="92"/>
      <c r="T85" s="92"/>
      <c r="U85" s="92"/>
      <c r="V85" s="92"/>
      <c r="W85" s="92"/>
      <c r="X85" s="92"/>
      <c r="Y85" s="92"/>
      <c r="Z85" s="92"/>
      <c r="AA85" s="92"/>
      <c r="AB85" s="92"/>
      <c r="AC85" s="92"/>
      <c r="AD85" s="92"/>
      <c r="AE85" s="39"/>
      <c r="AF85" s="92"/>
      <c r="AG85" s="92"/>
      <c r="AH85" s="92"/>
      <c r="AI85" s="92"/>
      <c r="AJ85" s="92"/>
      <c r="AK85" s="92"/>
      <c r="AL85" s="92"/>
      <c r="AM85" s="92"/>
      <c r="AN85" s="92"/>
      <c r="AO85" s="92"/>
      <c r="AP85" s="92"/>
      <c r="AQ85" s="92"/>
      <c r="AR85" s="92"/>
      <c r="AS85" s="92"/>
      <c r="AT85" s="92"/>
      <c r="AU85" s="92"/>
      <c r="AV85" s="92"/>
      <c r="AW85" s="89"/>
      <c r="AX85" s="89"/>
      <c r="AY85" s="89"/>
      <c r="AZ85" s="89"/>
      <c r="BA85" s="89"/>
      <c r="BB85" s="90"/>
      <c r="BC85" s="90"/>
      <c r="BX85" s="22"/>
      <c r="BY85" s="22"/>
      <c r="BZ85" s="22"/>
      <c r="CA85" s="22"/>
      <c r="CB85" s="22"/>
      <c r="CC85" s="52"/>
      <c r="CD85" s="52"/>
      <c r="CE85" s="52"/>
      <c r="CF85" s="52"/>
    </row>
    <row r="86" spans="1:84" ht="12.75" customHeight="1">
      <c r="A86" s="82"/>
      <c r="B86" s="90"/>
      <c r="C86" s="90"/>
      <c r="D86" s="92"/>
      <c r="E86" s="92"/>
      <c r="F86" s="92"/>
      <c r="G86" s="92"/>
      <c r="H86" s="92"/>
      <c r="I86" s="92"/>
      <c r="J86" s="91"/>
      <c r="K86" s="91"/>
      <c r="L86" s="91"/>
      <c r="M86" s="91"/>
      <c r="N86" s="91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  <c r="Z86" s="105"/>
      <c r="AA86" s="105"/>
      <c r="AB86" s="105"/>
      <c r="AC86" s="105"/>
      <c r="AD86" s="105"/>
      <c r="AE86" s="101"/>
      <c r="AF86" s="105"/>
      <c r="AG86" s="105"/>
      <c r="AH86" s="105"/>
      <c r="AI86" s="105"/>
      <c r="AJ86" s="105"/>
      <c r="AK86" s="105"/>
      <c r="AL86" s="105"/>
      <c r="AM86" s="105"/>
      <c r="AN86" s="105"/>
      <c r="AO86" s="105"/>
      <c r="AP86" s="105"/>
      <c r="AQ86" s="105"/>
      <c r="AR86" s="105"/>
      <c r="AS86" s="105"/>
      <c r="AT86" s="105"/>
      <c r="AU86" s="105"/>
      <c r="AV86" s="105"/>
      <c r="AW86" s="89"/>
      <c r="AX86" s="89"/>
      <c r="AY86" s="89"/>
      <c r="AZ86" s="89"/>
      <c r="BA86" s="89"/>
      <c r="BB86" s="90"/>
      <c r="BC86" s="90"/>
      <c r="BX86" s="22"/>
      <c r="BY86" s="22"/>
      <c r="BZ86" s="22"/>
      <c r="CA86" s="22"/>
      <c r="CB86" s="22"/>
      <c r="CC86" s="52"/>
      <c r="CD86" s="52"/>
      <c r="CE86" s="52"/>
      <c r="CF86" s="52"/>
    </row>
    <row r="87" spans="1:84" ht="12.75" customHeight="1">
      <c r="A87" s="82"/>
      <c r="B87" s="40"/>
      <c r="C87" s="40"/>
      <c r="D87" s="45"/>
      <c r="E87" s="45"/>
      <c r="F87" s="45"/>
      <c r="G87" s="45"/>
      <c r="H87" s="45"/>
      <c r="I87" s="45"/>
      <c r="J87" s="46"/>
      <c r="K87" s="46"/>
      <c r="L87" s="46"/>
      <c r="M87" s="46"/>
      <c r="N87" s="46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  <c r="AC87" s="100"/>
      <c r="AD87" s="100"/>
      <c r="AE87" s="101"/>
      <c r="AF87" s="100"/>
      <c r="AG87" s="100"/>
      <c r="AH87" s="100"/>
      <c r="AI87" s="100"/>
      <c r="AJ87" s="100"/>
      <c r="AK87" s="100"/>
      <c r="AL87" s="100"/>
      <c r="AM87" s="100"/>
      <c r="AN87" s="100"/>
      <c r="AO87" s="100"/>
      <c r="AP87" s="100"/>
      <c r="AQ87" s="100"/>
      <c r="AR87" s="100"/>
      <c r="AS87" s="100"/>
      <c r="AT87" s="100"/>
      <c r="AU87" s="100"/>
      <c r="AV87" s="100"/>
      <c r="AW87" s="39"/>
      <c r="AX87" s="39"/>
      <c r="AY87" s="39"/>
      <c r="AZ87" s="39"/>
      <c r="BA87" s="39"/>
      <c r="BB87" s="40"/>
      <c r="BC87" s="40"/>
      <c r="BX87" s="22"/>
      <c r="BY87" s="22"/>
      <c r="BZ87" s="22"/>
      <c r="CA87" s="22"/>
      <c r="CB87" s="22"/>
      <c r="CC87" s="52"/>
      <c r="CD87" s="52"/>
      <c r="CE87" s="52"/>
      <c r="CF87" s="52"/>
    </row>
    <row r="88" spans="1:84" ht="12.75" customHeight="1">
      <c r="A88" s="82"/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  <c r="AA88" s="87"/>
      <c r="AB88" s="87"/>
      <c r="AC88" s="87"/>
      <c r="AD88" s="87"/>
      <c r="AE88" s="87"/>
      <c r="AF88" s="87"/>
      <c r="AG88" s="87"/>
      <c r="AH88" s="87"/>
      <c r="AI88" s="87"/>
      <c r="AJ88" s="87"/>
      <c r="AK88" s="87"/>
      <c r="AL88" s="87"/>
      <c r="AM88" s="87"/>
      <c r="AN88" s="87"/>
      <c r="AO88" s="87"/>
      <c r="AP88" s="87"/>
      <c r="AQ88" s="87"/>
      <c r="AR88" s="87"/>
      <c r="AS88" s="87"/>
      <c r="AT88" s="87"/>
      <c r="AU88" s="87"/>
      <c r="AV88" s="87"/>
      <c r="AW88" s="87"/>
      <c r="AX88" s="87"/>
      <c r="AY88" s="87"/>
      <c r="AZ88" s="87"/>
      <c r="BA88" s="87"/>
      <c r="BB88" s="87"/>
      <c r="BC88" s="87"/>
      <c r="BX88" s="22"/>
      <c r="BY88" s="22"/>
      <c r="BZ88" s="22"/>
      <c r="CA88" s="22"/>
      <c r="CB88" s="22"/>
      <c r="CC88" s="52"/>
      <c r="CD88" s="52"/>
      <c r="CE88" s="52"/>
      <c r="CF88" s="52"/>
    </row>
    <row r="89" spans="1:84" ht="12.75" customHeight="1">
      <c r="A89" s="82"/>
      <c r="B89" s="90"/>
      <c r="C89" s="90"/>
      <c r="D89" s="92"/>
      <c r="E89" s="92"/>
      <c r="F89" s="92"/>
      <c r="G89" s="92"/>
      <c r="H89" s="92"/>
      <c r="I89" s="92"/>
      <c r="J89" s="91"/>
      <c r="K89" s="91"/>
      <c r="L89" s="91"/>
      <c r="M89" s="91"/>
      <c r="N89" s="91"/>
      <c r="O89" s="92"/>
      <c r="P89" s="92"/>
      <c r="Q89" s="92"/>
      <c r="R89" s="92"/>
      <c r="S89" s="92"/>
      <c r="T89" s="92"/>
      <c r="U89" s="92"/>
      <c r="V89" s="92"/>
      <c r="W89" s="92"/>
      <c r="X89" s="92"/>
      <c r="Y89" s="92"/>
      <c r="Z89" s="92"/>
      <c r="AA89" s="92"/>
      <c r="AB89" s="92"/>
      <c r="AC89" s="92"/>
      <c r="AD89" s="92"/>
      <c r="AE89" s="39"/>
      <c r="AF89" s="92"/>
      <c r="AG89" s="92"/>
      <c r="AH89" s="92"/>
      <c r="AI89" s="92"/>
      <c r="AJ89" s="92"/>
      <c r="AK89" s="92"/>
      <c r="AL89" s="92"/>
      <c r="AM89" s="92"/>
      <c r="AN89" s="92"/>
      <c r="AO89" s="92"/>
      <c r="AP89" s="92"/>
      <c r="AQ89" s="92"/>
      <c r="AR89" s="92"/>
      <c r="AS89" s="92"/>
      <c r="AT89" s="92"/>
      <c r="AU89" s="92"/>
      <c r="AV89" s="92"/>
      <c r="AW89" s="89"/>
      <c r="AX89" s="89"/>
      <c r="AY89" s="89"/>
      <c r="AZ89" s="89"/>
      <c r="BA89" s="89"/>
      <c r="BB89" s="90"/>
      <c r="BC89" s="90"/>
      <c r="BF89" s="22" t="s">
        <v>40</v>
      </c>
      <c r="BX89" s="22"/>
      <c r="BY89" s="22"/>
      <c r="BZ89" s="22"/>
      <c r="CA89" s="22"/>
      <c r="CB89" s="22"/>
      <c r="CC89" s="52"/>
      <c r="CD89" s="52"/>
      <c r="CE89" s="52"/>
      <c r="CF89" s="52"/>
    </row>
    <row r="90" spans="1:142" s="41" customFormat="1" ht="12.75" customHeight="1">
      <c r="A90" s="101"/>
      <c r="B90" s="90"/>
      <c r="C90" s="90"/>
      <c r="D90" s="92"/>
      <c r="E90" s="92"/>
      <c r="F90" s="92"/>
      <c r="G90" s="92"/>
      <c r="H90" s="92"/>
      <c r="I90" s="92"/>
      <c r="J90" s="91"/>
      <c r="K90" s="91"/>
      <c r="L90" s="91"/>
      <c r="M90" s="91"/>
      <c r="N90" s="91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5"/>
      <c r="Z90" s="105"/>
      <c r="AA90" s="105"/>
      <c r="AB90" s="105"/>
      <c r="AC90" s="105"/>
      <c r="AD90" s="105"/>
      <c r="AE90" s="101"/>
      <c r="AF90" s="105"/>
      <c r="AG90" s="105"/>
      <c r="AH90" s="105"/>
      <c r="AI90" s="105"/>
      <c r="AJ90" s="105"/>
      <c r="AK90" s="105"/>
      <c r="AL90" s="105"/>
      <c r="AM90" s="105"/>
      <c r="AN90" s="105"/>
      <c r="AO90" s="105"/>
      <c r="AP90" s="105"/>
      <c r="AQ90" s="105"/>
      <c r="AR90" s="105"/>
      <c r="AS90" s="105"/>
      <c r="AT90" s="105"/>
      <c r="AU90" s="105"/>
      <c r="AV90" s="105"/>
      <c r="AW90" s="89"/>
      <c r="AX90" s="89"/>
      <c r="AY90" s="89"/>
      <c r="AZ90" s="89"/>
      <c r="BA90" s="89"/>
      <c r="BB90" s="90"/>
      <c r="BC90" s="90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3"/>
      <c r="BW90" s="43"/>
      <c r="BX90" s="42"/>
      <c r="BY90" s="42"/>
      <c r="BZ90" s="42"/>
      <c r="CA90" s="42"/>
      <c r="CB90" s="42"/>
      <c r="CC90" s="60"/>
      <c r="CD90" s="60"/>
      <c r="CE90" s="60"/>
      <c r="CF90" s="60"/>
      <c r="CG90" s="44"/>
      <c r="CH90" s="44"/>
      <c r="CI90" s="44"/>
      <c r="CJ90" s="44"/>
      <c r="CK90" s="44"/>
      <c r="CL90" s="44"/>
      <c r="CM90" s="44"/>
      <c r="CN90" s="44"/>
      <c r="CO90" s="44"/>
      <c r="CP90" s="44"/>
      <c r="CQ90" s="44"/>
      <c r="CR90" s="44"/>
      <c r="CS90" s="44"/>
      <c r="CT90" s="44"/>
      <c r="CU90" s="44"/>
      <c r="CV90" s="44"/>
      <c r="CW90" s="44"/>
      <c r="CX90" s="44"/>
      <c r="CY90" s="44"/>
      <c r="CZ90" s="44"/>
      <c r="DA90" s="44"/>
      <c r="DB90" s="44"/>
      <c r="DC90" s="44"/>
      <c r="DD90" s="44"/>
      <c r="DE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  <c r="DX90" s="44"/>
      <c r="DY90" s="44"/>
      <c r="DZ90" s="44"/>
      <c r="EA90" s="44"/>
      <c r="EB90" s="44"/>
      <c r="EC90" s="44"/>
      <c r="ED90" s="44"/>
      <c r="EE90" s="44"/>
      <c r="EF90" s="44"/>
      <c r="EG90" s="44"/>
      <c r="EH90" s="44"/>
      <c r="EI90" s="44"/>
      <c r="EJ90" s="44"/>
      <c r="EK90" s="44"/>
      <c r="EL90" s="44"/>
    </row>
    <row r="91" spans="1:84" ht="12.75" customHeight="1">
      <c r="A91" s="82"/>
      <c r="B91" s="82"/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  <c r="AL91" s="82"/>
      <c r="AM91" s="82"/>
      <c r="AN91" s="82"/>
      <c r="AO91" s="82"/>
      <c r="AP91" s="82"/>
      <c r="AQ91" s="82"/>
      <c r="AR91" s="82"/>
      <c r="AS91" s="82"/>
      <c r="AT91" s="82"/>
      <c r="AU91" s="82"/>
      <c r="AV91" s="82"/>
      <c r="AW91" s="82"/>
      <c r="AX91" s="82"/>
      <c r="AY91" s="82"/>
      <c r="AZ91" s="82"/>
      <c r="BA91" s="82"/>
      <c r="BB91" s="82"/>
      <c r="BC91" s="82"/>
      <c r="BX91" s="22"/>
      <c r="BY91" s="22"/>
      <c r="BZ91" s="22"/>
      <c r="CA91" s="22"/>
      <c r="CB91" s="22"/>
      <c r="CC91" s="52"/>
      <c r="CD91" s="52"/>
      <c r="CE91" s="52"/>
      <c r="CF91" s="52"/>
    </row>
    <row r="92" spans="1:84" ht="12.75" customHeight="1">
      <c r="A92" s="82"/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  <c r="AF92" s="87"/>
      <c r="AG92" s="87"/>
      <c r="AH92" s="87"/>
      <c r="AI92" s="87"/>
      <c r="AJ92" s="87"/>
      <c r="AK92" s="87"/>
      <c r="AL92" s="87"/>
      <c r="AM92" s="87"/>
      <c r="AN92" s="87"/>
      <c r="AO92" s="87"/>
      <c r="AP92" s="87"/>
      <c r="AQ92" s="87"/>
      <c r="AR92" s="87"/>
      <c r="AS92" s="87"/>
      <c r="AT92" s="87"/>
      <c r="AU92" s="87"/>
      <c r="AV92" s="87"/>
      <c r="AW92" s="87"/>
      <c r="AX92" s="87"/>
      <c r="AY92" s="87"/>
      <c r="AZ92" s="87"/>
      <c r="BA92" s="87"/>
      <c r="BB92" s="87"/>
      <c r="BC92" s="87"/>
      <c r="BX92" s="22"/>
      <c r="BY92" s="22"/>
      <c r="BZ92" s="22"/>
      <c r="CA92" s="22"/>
      <c r="CB92" s="22"/>
      <c r="CC92" s="52"/>
      <c r="CD92" s="52"/>
      <c r="CE92" s="52"/>
      <c r="CF92" s="52"/>
    </row>
    <row r="93" spans="1:84" ht="12.75" customHeight="1">
      <c r="A93" s="82"/>
      <c r="B93" s="90"/>
      <c r="C93" s="90"/>
      <c r="D93" s="92"/>
      <c r="E93" s="92"/>
      <c r="F93" s="92"/>
      <c r="G93" s="92"/>
      <c r="H93" s="92"/>
      <c r="I93" s="92"/>
      <c r="J93" s="91"/>
      <c r="K93" s="91"/>
      <c r="L93" s="91"/>
      <c r="M93" s="91"/>
      <c r="N93" s="91"/>
      <c r="O93" s="92"/>
      <c r="P93" s="92"/>
      <c r="Q93" s="92"/>
      <c r="R93" s="92"/>
      <c r="S93" s="92"/>
      <c r="T93" s="92"/>
      <c r="U93" s="92"/>
      <c r="V93" s="92"/>
      <c r="W93" s="92"/>
      <c r="X93" s="92"/>
      <c r="Y93" s="92"/>
      <c r="Z93" s="92"/>
      <c r="AA93" s="92"/>
      <c r="AB93" s="92"/>
      <c r="AC93" s="92"/>
      <c r="AD93" s="92"/>
      <c r="AE93" s="39"/>
      <c r="AF93" s="92"/>
      <c r="AG93" s="92"/>
      <c r="AH93" s="92"/>
      <c r="AI93" s="92"/>
      <c r="AJ93" s="92"/>
      <c r="AK93" s="92"/>
      <c r="AL93" s="92"/>
      <c r="AM93" s="92"/>
      <c r="AN93" s="92"/>
      <c r="AO93" s="92"/>
      <c r="AP93" s="92"/>
      <c r="AQ93" s="92"/>
      <c r="AR93" s="92"/>
      <c r="AS93" s="92"/>
      <c r="AT93" s="92"/>
      <c r="AU93" s="92"/>
      <c r="AV93" s="92"/>
      <c r="AW93" s="89"/>
      <c r="AX93" s="89"/>
      <c r="AY93" s="89"/>
      <c r="AZ93" s="89"/>
      <c r="BA93" s="89"/>
      <c r="BB93" s="90"/>
      <c r="BC93" s="90"/>
      <c r="BX93" s="22"/>
      <c r="BY93" s="22"/>
      <c r="BZ93" s="22"/>
      <c r="CA93" s="22"/>
      <c r="CB93" s="22"/>
      <c r="CC93" s="52"/>
      <c r="CD93" s="52"/>
      <c r="CE93" s="52"/>
      <c r="CF93" s="52"/>
    </row>
    <row r="94" spans="1:84" ht="12.75" customHeight="1">
      <c r="A94" s="82"/>
      <c r="B94" s="90"/>
      <c r="C94" s="90"/>
      <c r="D94" s="92"/>
      <c r="E94" s="92"/>
      <c r="F94" s="92"/>
      <c r="G94" s="92"/>
      <c r="H94" s="92"/>
      <c r="I94" s="92"/>
      <c r="J94" s="91"/>
      <c r="K94" s="91"/>
      <c r="L94" s="91"/>
      <c r="M94" s="91"/>
      <c r="N94" s="91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1"/>
      <c r="AF94" s="105"/>
      <c r="AG94" s="105"/>
      <c r="AH94" s="105"/>
      <c r="AI94" s="105"/>
      <c r="AJ94" s="105"/>
      <c r="AK94" s="105"/>
      <c r="AL94" s="105"/>
      <c r="AM94" s="105"/>
      <c r="AN94" s="105"/>
      <c r="AO94" s="105"/>
      <c r="AP94" s="105"/>
      <c r="AQ94" s="105"/>
      <c r="AR94" s="105"/>
      <c r="AS94" s="105"/>
      <c r="AT94" s="105"/>
      <c r="AU94" s="105"/>
      <c r="AV94" s="105"/>
      <c r="AW94" s="89"/>
      <c r="AX94" s="89"/>
      <c r="AY94" s="89"/>
      <c r="AZ94" s="89"/>
      <c r="BA94" s="89"/>
      <c r="BB94" s="90"/>
      <c r="BC94" s="90"/>
      <c r="BX94" s="22"/>
      <c r="BY94" s="22"/>
      <c r="BZ94" s="22"/>
      <c r="CA94" s="22"/>
      <c r="CB94" s="22"/>
      <c r="CC94" s="52"/>
      <c r="CD94" s="52"/>
      <c r="CE94" s="52"/>
      <c r="CF94" s="52"/>
    </row>
    <row r="95" spans="1:84" ht="12.75" customHeight="1">
      <c r="A95" s="82"/>
      <c r="B95" s="40"/>
      <c r="C95" s="40"/>
      <c r="D95" s="45"/>
      <c r="E95" s="45"/>
      <c r="F95" s="45"/>
      <c r="G95" s="45"/>
      <c r="H95" s="45"/>
      <c r="I95" s="45"/>
      <c r="J95" s="46"/>
      <c r="K95" s="46"/>
      <c r="L95" s="46"/>
      <c r="M95" s="46"/>
      <c r="N95" s="46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00"/>
      <c r="Z95" s="100"/>
      <c r="AA95" s="100"/>
      <c r="AB95" s="100"/>
      <c r="AC95" s="100"/>
      <c r="AD95" s="100"/>
      <c r="AE95" s="101"/>
      <c r="AF95" s="100"/>
      <c r="AG95" s="100"/>
      <c r="AH95" s="100"/>
      <c r="AI95" s="100"/>
      <c r="AJ95" s="100"/>
      <c r="AK95" s="100"/>
      <c r="AL95" s="100"/>
      <c r="AM95" s="100"/>
      <c r="AN95" s="100"/>
      <c r="AO95" s="100"/>
      <c r="AP95" s="100"/>
      <c r="AQ95" s="100"/>
      <c r="AR95" s="100"/>
      <c r="AS95" s="100"/>
      <c r="AT95" s="100"/>
      <c r="AU95" s="100"/>
      <c r="AV95" s="100"/>
      <c r="AW95" s="39"/>
      <c r="AX95" s="39"/>
      <c r="AY95" s="39"/>
      <c r="AZ95" s="39"/>
      <c r="BA95" s="39"/>
      <c r="BB95" s="40"/>
      <c r="BC95" s="40"/>
      <c r="BX95" s="22"/>
      <c r="BY95" s="22"/>
      <c r="BZ95" s="22"/>
      <c r="CA95" s="22"/>
      <c r="CB95" s="22"/>
      <c r="CC95" s="52"/>
      <c r="CD95" s="52"/>
      <c r="CE95" s="52"/>
      <c r="CF95" s="52"/>
    </row>
    <row r="96" spans="1:142" s="6" customFormat="1" ht="12.75" customHeight="1">
      <c r="A96" s="82"/>
      <c r="B96" s="81"/>
      <c r="C96" s="82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  <c r="P96" s="82"/>
      <c r="Q96" s="82"/>
      <c r="R96" s="82"/>
      <c r="S96" s="82"/>
      <c r="T96" s="82"/>
      <c r="U96" s="82"/>
      <c r="V96" s="82"/>
      <c r="W96" s="82"/>
      <c r="X96" s="82"/>
      <c r="Y96" s="82"/>
      <c r="Z96" s="82"/>
      <c r="AA96" s="82"/>
      <c r="AB96" s="82"/>
      <c r="AC96" s="82"/>
      <c r="AD96" s="82"/>
      <c r="AE96" s="82"/>
      <c r="AF96" s="82"/>
      <c r="AG96" s="82"/>
      <c r="AH96" s="82"/>
      <c r="AI96" s="82"/>
      <c r="AJ96" s="82"/>
      <c r="AK96" s="82"/>
      <c r="AL96" s="82"/>
      <c r="AM96" s="82"/>
      <c r="AN96" s="82"/>
      <c r="AO96" s="82"/>
      <c r="AP96" s="82"/>
      <c r="AQ96" s="82"/>
      <c r="AR96" s="82"/>
      <c r="AS96" s="82"/>
      <c r="AT96" s="82"/>
      <c r="AU96" s="82"/>
      <c r="AV96" s="82"/>
      <c r="AW96" s="82"/>
      <c r="AX96" s="82"/>
      <c r="AY96" s="82"/>
      <c r="AZ96" s="82"/>
      <c r="BA96" s="82"/>
      <c r="BB96" s="82"/>
      <c r="BC96" s="82"/>
      <c r="BD96" s="16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3"/>
      <c r="BW96" s="23"/>
      <c r="BX96" s="23"/>
      <c r="BY96" s="23"/>
      <c r="BZ96" s="23"/>
      <c r="CA96" s="23"/>
      <c r="CB96" s="23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</row>
    <row r="97" spans="1:142" s="6" customFormat="1" ht="12.75" customHeight="1">
      <c r="A97" s="82"/>
      <c r="B97" s="82"/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  <c r="AL97" s="82"/>
      <c r="AM97" s="82"/>
      <c r="AN97" s="82"/>
      <c r="AO97" s="82"/>
      <c r="AP97" s="82"/>
      <c r="AQ97" s="82"/>
      <c r="AR97" s="82"/>
      <c r="AS97" s="82"/>
      <c r="AT97" s="82"/>
      <c r="AU97" s="82"/>
      <c r="AV97" s="82"/>
      <c r="AW97" s="82"/>
      <c r="AX97" s="82"/>
      <c r="AY97" s="82"/>
      <c r="AZ97" s="82"/>
      <c r="BA97" s="82"/>
      <c r="BB97" s="82"/>
      <c r="BC97" s="82"/>
      <c r="BD97" s="16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3"/>
      <c r="BW97" s="23"/>
      <c r="BX97" s="23"/>
      <c r="BY97" s="23"/>
      <c r="BZ97" s="23"/>
      <c r="CA97" s="23"/>
      <c r="CB97" s="23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4"/>
      <c r="EG97" s="24"/>
      <c r="EH97" s="24"/>
      <c r="EI97" s="24"/>
      <c r="EJ97" s="24"/>
      <c r="EK97" s="24"/>
      <c r="EL97" s="24"/>
    </row>
    <row r="98" spans="1:142" s="6" customFormat="1" ht="12.75" customHeight="1">
      <c r="A98" s="82"/>
      <c r="B98" s="82"/>
      <c r="C98" s="82"/>
      <c r="D98" s="82"/>
      <c r="E98" s="82"/>
      <c r="F98" s="82"/>
      <c r="G98" s="82"/>
      <c r="H98" s="82"/>
      <c r="I98" s="106"/>
      <c r="J98" s="106"/>
      <c r="K98" s="106"/>
      <c r="L98" s="96"/>
      <c r="M98" s="106"/>
      <c r="N98" s="106"/>
      <c r="O98" s="106"/>
      <c r="P98" s="106"/>
      <c r="Q98" s="106"/>
      <c r="R98" s="106"/>
      <c r="S98" s="106"/>
      <c r="T98" s="106"/>
      <c r="U98" s="106"/>
      <c r="V98" s="106"/>
      <c r="W98" s="106"/>
      <c r="X98" s="106"/>
      <c r="Y98" s="106"/>
      <c r="Z98" s="106"/>
      <c r="AA98" s="106"/>
      <c r="AB98" s="106"/>
      <c r="AC98" s="106"/>
      <c r="AD98" s="106"/>
      <c r="AE98" s="106"/>
      <c r="AF98" s="106"/>
      <c r="AG98" s="106"/>
      <c r="AH98" s="106"/>
      <c r="AI98" s="106"/>
      <c r="AJ98" s="106"/>
      <c r="AK98" s="106"/>
      <c r="AL98" s="106"/>
      <c r="AM98" s="106"/>
      <c r="AN98" s="106"/>
      <c r="AO98" s="106"/>
      <c r="AP98" s="106"/>
      <c r="AQ98" s="106"/>
      <c r="AR98" s="106"/>
      <c r="AS98" s="106"/>
      <c r="AT98" s="106"/>
      <c r="AU98" s="106"/>
      <c r="AV98" s="106"/>
      <c r="AW98" s="82"/>
      <c r="AX98" s="82"/>
      <c r="AY98" s="82"/>
      <c r="AZ98" s="82"/>
      <c r="BA98" s="82"/>
      <c r="BB98" s="82"/>
      <c r="BC98" s="82"/>
      <c r="BD98" s="16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3"/>
      <c r="BW98" s="23"/>
      <c r="BX98" s="23"/>
      <c r="BY98" s="23"/>
      <c r="BZ98" s="23"/>
      <c r="CA98" s="23"/>
      <c r="CB98" s="23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  <c r="EF98" s="24"/>
      <c r="EG98" s="24"/>
      <c r="EH98" s="24"/>
      <c r="EI98" s="24"/>
      <c r="EJ98" s="24"/>
      <c r="EK98" s="24"/>
      <c r="EL98" s="24"/>
    </row>
    <row r="99" spans="1:142" s="6" customFormat="1" ht="12.75" customHeight="1">
      <c r="A99" s="82"/>
      <c r="B99" s="82"/>
      <c r="C99" s="82"/>
      <c r="D99" s="82"/>
      <c r="E99" s="82"/>
      <c r="F99" s="82"/>
      <c r="G99" s="82"/>
      <c r="H99" s="82"/>
      <c r="I99" s="106"/>
      <c r="J99" s="106"/>
      <c r="K99" s="106"/>
      <c r="L99" s="96"/>
      <c r="M99" s="106"/>
      <c r="N99" s="106"/>
      <c r="O99" s="106"/>
      <c r="P99" s="106"/>
      <c r="Q99" s="106"/>
      <c r="R99" s="106"/>
      <c r="S99" s="106"/>
      <c r="T99" s="106"/>
      <c r="U99" s="106"/>
      <c r="V99" s="106"/>
      <c r="W99" s="106"/>
      <c r="X99" s="106"/>
      <c r="Y99" s="106"/>
      <c r="Z99" s="106"/>
      <c r="AA99" s="106"/>
      <c r="AB99" s="106"/>
      <c r="AC99" s="106"/>
      <c r="AD99" s="106"/>
      <c r="AE99" s="106"/>
      <c r="AF99" s="106"/>
      <c r="AG99" s="106"/>
      <c r="AH99" s="106"/>
      <c r="AI99" s="106"/>
      <c r="AJ99" s="106"/>
      <c r="AK99" s="106"/>
      <c r="AL99" s="106"/>
      <c r="AM99" s="106"/>
      <c r="AN99" s="106"/>
      <c r="AO99" s="106"/>
      <c r="AP99" s="106"/>
      <c r="AQ99" s="106"/>
      <c r="AR99" s="106"/>
      <c r="AS99" s="106"/>
      <c r="AT99" s="106"/>
      <c r="AU99" s="106"/>
      <c r="AV99" s="106"/>
      <c r="AW99" s="82"/>
      <c r="AX99" s="82"/>
      <c r="AY99" s="82"/>
      <c r="AZ99" s="82"/>
      <c r="BA99" s="82"/>
      <c r="BB99" s="82"/>
      <c r="BC99" s="82"/>
      <c r="BD99" s="16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3"/>
      <c r="BW99" s="23"/>
      <c r="BX99" s="23"/>
      <c r="BY99" s="23"/>
      <c r="BZ99" s="23"/>
      <c r="CA99" s="23"/>
      <c r="CB99" s="23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24"/>
      <c r="EE99" s="24"/>
      <c r="EF99" s="24"/>
      <c r="EG99" s="24"/>
      <c r="EH99" s="24"/>
      <c r="EI99" s="24"/>
      <c r="EJ99" s="24"/>
      <c r="EK99" s="24"/>
      <c r="EL99" s="24"/>
    </row>
    <row r="100" spans="1:142" s="6" customFormat="1" ht="12.75" customHeight="1">
      <c r="A100" s="82"/>
      <c r="B100" s="82"/>
      <c r="C100" s="82"/>
      <c r="D100" s="82"/>
      <c r="E100" s="82"/>
      <c r="F100" s="82"/>
      <c r="G100" s="82"/>
      <c r="H100" s="82"/>
      <c r="I100" s="106"/>
      <c r="J100" s="106"/>
      <c r="K100" s="106"/>
      <c r="L100" s="96"/>
      <c r="M100" s="106"/>
      <c r="N100" s="106"/>
      <c r="O100" s="106"/>
      <c r="P100" s="106"/>
      <c r="Q100" s="106"/>
      <c r="R100" s="106"/>
      <c r="S100" s="106"/>
      <c r="T100" s="106"/>
      <c r="U100" s="106"/>
      <c r="V100" s="106"/>
      <c r="W100" s="106"/>
      <c r="X100" s="106"/>
      <c r="Y100" s="106"/>
      <c r="Z100" s="106"/>
      <c r="AA100" s="106"/>
      <c r="AB100" s="106"/>
      <c r="AC100" s="106"/>
      <c r="AD100" s="106"/>
      <c r="AE100" s="106"/>
      <c r="AF100" s="106"/>
      <c r="AG100" s="106"/>
      <c r="AH100" s="106"/>
      <c r="AI100" s="106"/>
      <c r="AJ100" s="106"/>
      <c r="AK100" s="106"/>
      <c r="AL100" s="106"/>
      <c r="AM100" s="106"/>
      <c r="AN100" s="106"/>
      <c r="AO100" s="106"/>
      <c r="AP100" s="106"/>
      <c r="AQ100" s="106"/>
      <c r="AR100" s="106"/>
      <c r="AS100" s="106"/>
      <c r="AT100" s="106"/>
      <c r="AU100" s="106"/>
      <c r="AV100" s="106"/>
      <c r="AW100" s="82"/>
      <c r="AX100" s="82"/>
      <c r="AY100" s="82"/>
      <c r="AZ100" s="82"/>
      <c r="BA100" s="82"/>
      <c r="BB100" s="82"/>
      <c r="BC100" s="82"/>
      <c r="BD100" s="16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3"/>
      <c r="BW100" s="23"/>
      <c r="BX100" s="23"/>
      <c r="BY100" s="23"/>
      <c r="BZ100" s="23"/>
      <c r="CA100" s="23"/>
      <c r="CB100" s="23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4"/>
      <c r="EG100" s="24"/>
      <c r="EH100" s="24"/>
      <c r="EI100" s="24"/>
      <c r="EJ100" s="24"/>
      <c r="EK100" s="24"/>
      <c r="EL100" s="24"/>
    </row>
    <row r="101" spans="1:142" s="6" customFormat="1" ht="12.75" customHeight="1">
      <c r="A101" s="82"/>
      <c r="B101" s="82"/>
      <c r="C101" s="82"/>
      <c r="D101" s="82"/>
      <c r="E101" s="82"/>
      <c r="F101" s="82"/>
      <c r="G101" s="82"/>
      <c r="H101" s="82"/>
      <c r="I101" s="106"/>
      <c r="J101" s="106"/>
      <c r="K101" s="106"/>
      <c r="L101" s="96"/>
      <c r="M101" s="106"/>
      <c r="N101" s="106"/>
      <c r="O101" s="106"/>
      <c r="P101" s="106"/>
      <c r="Q101" s="106"/>
      <c r="R101" s="106"/>
      <c r="S101" s="106"/>
      <c r="T101" s="106"/>
      <c r="U101" s="106"/>
      <c r="V101" s="106"/>
      <c r="W101" s="106"/>
      <c r="X101" s="106"/>
      <c r="Y101" s="106"/>
      <c r="Z101" s="106"/>
      <c r="AA101" s="106"/>
      <c r="AB101" s="106"/>
      <c r="AC101" s="106"/>
      <c r="AD101" s="106"/>
      <c r="AE101" s="106"/>
      <c r="AF101" s="106"/>
      <c r="AG101" s="106"/>
      <c r="AH101" s="106"/>
      <c r="AI101" s="106"/>
      <c r="AJ101" s="106"/>
      <c r="AK101" s="106"/>
      <c r="AL101" s="106"/>
      <c r="AM101" s="106"/>
      <c r="AN101" s="106"/>
      <c r="AO101" s="106"/>
      <c r="AP101" s="106"/>
      <c r="AQ101" s="106"/>
      <c r="AR101" s="106"/>
      <c r="AS101" s="106"/>
      <c r="AT101" s="106"/>
      <c r="AU101" s="106"/>
      <c r="AV101" s="106"/>
      <c r="AW101" s="82"/>
      <c r="AX101" s="82"/>
      <c r="AY101" s="82"/>
      <c r="AZ101" s="82"/>
      <c r="BA101" s="82"/>
      <c r="BB101" s="82"/>
      <c r="BC101" s="82"/>
      <c r="BD101" s="16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3"/>
      <c r="BW101" s="23"/>
      <c r="BX101" s="23"/>
      <c r="BY101" s="23"/>
      <c r="BZ101" s="23"/>
      <c r="CA101" s="23"/>
      <c r="CB101" s="23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</row>
    <row r="102" spans="1:55" ht="12.75" customHeight="1">
      <c r="A102" s="82"/>
      <c r="B102" s="82"/>
      <c r="C102" s="82"/>
      <c r="D102" s="82"/>
      <c r="E102" s="82"/>
      <c r="F102" s="82"/>
      <c r="G102" s="82"/>
      <c r="H102" s="82"/>
      <c r="I102" s="106"/>
      <c r="J102" s="106"/>
      <c r="K102" s="106"/>
      <c r="L102" s="96"/>
      <c r="M102" s="106"/>
      <c r="N102" s="106"/>
      <c r="O102" s="106"/>
      <c r="P102" s="106"/>
      <c r="Q102" s="106"/>
      <c r="R102" s="106"/>
      <c r="S102" s="106"/>
      <c r="T102" s="106"/>
      <c r="U102" s="106"/>
      <c r="V102" s="106"/>
      <c r="W102" s="106"/>
      <c r="X102" s="106"/>
      <c r="Y102" s="106"/>
      <c r="Z102" s="106"/>
      <c r="AA102" s="106"/>
      <c r="AB102" s="106"/>
      <c r="AC102" s="106"/>
      <c r="AD102" s="106"/>
      <c r="AE102" s="106"/>
      <c r="AF102" s="106"/>
      <c r="AG102" s="106"/>
      <c r="AH102" s="106"/>
      <c r="AI102" s="106"/>
      <c r="AJ102" s="106"/>
      <c r="AK102" s="106"/>
      <c r="AL102" s="106"/>
      <c r="AM102" s="106"/>
      <c r="AN102" s="106"/>
      <c r="AO102" s="106"/>
      <c r="AP102" s="106"/>
      <c r="AQ102" s="106"/>
      <c r="AR102" s="106"/>
      <c r="AS102" s="106"/>
      <c r="AT102" s="106"/>
      <c r="AU102" s="106"/>
      <c r="AV102" s="106"/>
      <c r="AW102" s="82"/>
      <c r="AX102" s="82"/>
      <c r="AY102" s="82"/>
      <c r="AZ102" s="82"/>
      <c r="BA102" s="82"/>
      <c r="BB102" s="82"/>
      <c r="BC102" s="82"/>
    </row>
    <row r="103" spans="1:55" ht="12.75" customHeight="1">
      <c r="A103" s="82"/>
      <c r="B103" s="82"/>
      <c r="C103" s="82"/>
      <c r="D103" s="82"/>
      <c r="E103" s="82"/>
      <c r="F103" s="82"/>
      <c r="G103" s="82"/>
      <c r="H103" s="82"/>
      <c r="I103" s="106"/>
      <c r="J103" s="106"/>
      <c r="K103" s="106"/>
      <c r="L103" s="96"/>
      <c r="M103" s="106"/>
      <c r="N103" s="106"/>
      <c r="O103" s="106"/>
      <c r="P103" s="106"/>
      <c r="Q103" s="106"/>
      <c r="R103" s="106"/>
      <c r="S103" s="106"/>
      <c r="T103" s="106"/>
      <c r="U103" s="106"/>
      <c r="V103" s="106"/>
      <c r="W103" s="106"/>
      <c r="X103" s="106"/>
      <c r="Y103" s="106"/>
      <c r="Z103" s="106"/>
      <c r="AA103" s="106"/>
      <c r="AB103" s="106"/>
      <c r="AC103" s="106"/>
      <c r="AD103" s="106"/>
      <c r="AE103" s="106"/>
      <c r="AF103" s="106"/>
      <c r="AG103" s="106"/>
      <c r="AH103" s="106"/>
      <c r="AI103" s="106"/>
      <c r="AJ103" s="106"/>
      <c r="AK103" s="106"/>
      <c r="AL103" s="106"/>
      <c r="AM103" s="106"/>
      <c r="AN103" s="106"/>
      <c r="AO103" s="106"/>
      <c r="AP103" s="106"/>
      <c r="AQ103" s="106"/>
      <c r="AR103" s="106"/>
      <c r="AS103" s="106"/>
      <c r="AT103" s="106"/>
      <c r="AU103" s="106"/>
      <c r="AV103" s="106"/>
      <c r="AW103" s="82"/>
      <c r="AX103" s="82"/>
      <c r="AY103" s="82"/>
      <c r="AZ103" s="82"/>
      <c r="BA103" s="82"/>
      <c r="BB103" s="82"/>
      <c r="BC103" s="82"/>
    </row>
    <row r="104" spans="1:55" ht="12.75" customHeight="1">
      <c r="A104" s="82"/>
      <c r="B104" s="82"/>
      <c r="C104" s="82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P104" s="82"/>
      <c r="Q104" s="82"/>
      <c r="R104" s="82"/>
      <c r="S104" s="82"/>
      <c r="T104" s="82"/>
      <c r="U104" s="82"/>
      <c r="V104" s="82"/>
      <c r="W104" s="82"/>
      <c r="X104" s="82"/>
      <c r="Y104" s="82"/>
      <c r="Z104" s="82"/>
      <c r="AA104" s="82"/>
      <c r="AB104" s="82"/>
      <c r="AC104" s="82"/>
      <c r="AD104" s="82"/>
      <c r="AE104" s="82"/>
      <c r="AF104" s="82"/>
      <c r="AG104" s="82"/>
      <c r="AH104" s="82"/>
      <c r="AI104" s="82"/>
      <c r="AJ104" s="82"/>
      <c r="AK104" s="82"/>
      <c r="AL104" s="82"/>
      <c r="AM104" s="82"/>
      <c r="AN104" s="82"/>
      <c r="AO104" s="82"/>
      <c r="AP104" s="82"/>
      <c r="AQ104" s="82"/>
      <c r="AR104" s="82"/>
      <c r="AS104" s="82"/>
      <c r="AT104" s="82"/>
      <c r="AU104" s="82"/>
      <c r="AV104" s="82"/>
      <c r="AW104" s="82"/>
      <c r="AX104" s="82"/>
      <c r="AY104" s="82"/>
      <c r="AZ104" s="82"/>
      <c r="BA104" s="82"/>
      <c r="BB104" s="82"/>
      <c r="BC104" s="82"/>
    </row>
  </sheetData>
  <mergeCells count="311">
    <mergeCell ref="I72:K72"/>
    <mergeCell ref="M72:AV72"/>
    <mergeCell ref="I73:K73"/>
    <mergeCell ref="I74:K74"/>
    <mergeCell ref="M73:AV73"/>
    <mergeCell ref="M74:AV74"/>
    <mergeCell ref="I70:K70"/>
    <mergeCell ref="M70:AV70"/>
    <mergeCell ref="I71:K71"/>
    <mergeCell ref="M71:AV71"/>
    <mergeCell ref="I68:K68"/>
    <mergeCell ref="M68:AV68"/>
    <mergeCell ref="I69:K69"/>
    <mergeCell ref="M69:AV69"/>
    <mergeCell ref="BB62:BC63"/>
    <mergeCell ref="O63:AD63"/>
    <mergeCell ref="AF63:AV63"/>
    <mergeCell ref="I67:K67"/>
    <mergeCell ref="M67:AV67"/>
    <mergeCell ref="AF62:AV62"/>
    <mergeCell ref="AW62:AX63"/>
    <mergeCell ref="AY62:AY63"/>
    <mergeCell ref="AZ62:BA63"/>
    <mergeCell ref="B62:C63"/>
    <mergeCell ref="D62:I63"/>
    <mergeCell ref="J62:N63"/>
    <mergeCell ref="O62:AD62"/>
    <mergeCell ref="AW57:BA57"/>
    <mergeCell ref="B58:C59"/>
    <mergeCell ref="D58:I59"/>
    <mergeCell ref="J58:N59"/>
    <mergeCell ref="O58:AD58"/>
    <mergeCell ref="AF58:AV58"/>
    <mergeCell ref="AW58:AX59"/>
    <mergeCell ref="AY58:AY59"/>
    <mergeCell ref="AZ58:BA59"/>
    <mergeCell ref="O59:AD59"/>
    <mergeCell ref="A2:AP2"/>
    <mergeCell ref="A3:AP3"/>
    <mergeCell ref="B57:C57"/>
    <mergeCell ref="D57:I57"/>
    <mergeCell ref="J57:N57"/>
    <mergeCell ref="O57:AV57"/>
    <mergeCell ref="A4:AP4"/>
    <mergeCell ref="M6:T6"/>
    <mergeCell ref="Y6:AF6"/>
    <mergeCell ref="AE17:AF17"/>
    <mergeCell ref="AF25:AV25"/>
    <mergeCell ref="J25:N25"/>
    <mergeCell ref="B51:BC51"/>
    <mergeCell ref="B26:C26"/>
    <mergeCell ref="B27:C27"/>
    <mergeCell ref="B28:C28"/>
    <mergeCell ref="B31:C31"/>
    <mergeCell ref="B32:C32"/>
    <mergeCell ref="O25:AD25"/>
    <mergeCell ref="B36:C36"/>
    <mergeCell ref="BB24:BC24"/>
    <mergeCell ref="AW24:AX24"/>
    <mergeCell ref="AZ24:BA24"/>
    <mergeCell ref="AW25:AX25"/>
    <mergeCell ref="AZ25:BA25"/>
    <mergeCell ref="BB25:BC25"/>
    <mergeCell ref="AG17:BA17"/>
    <mergeCell ref="BB17:BC17"/>
    <mergeCell ref="BB15:BC15"/>
    <mergeCell ref="AG16:BA16"/>
    <mergeCell ref="AG15:BA15"/>
    <mergeCell ref="B8:AM8"/>
    <mergeCell ref="H10:L10"/>
    <mergeCell ref="U10:V10"/>
    <mergeCell ref="X10:AB10"/>
    <mergeCell ref="AL10:AP10"/>
    <mergeCell ref="AE16:AF16"/>
    <mergeCell ref="Y15:Z15"/>
    <mergeCell ref="BB13:BC13"/>
    <mergeCell ref="B13:X13"/>
    <mergeCell ref="Y13:Z13"/>
    <mergeCell ref="AE13:BA13"/>
    <mergeCell ref="BB14:BC14"/>
    <mergeCell ref="BB16:BC16"/>
    <mergeCell ref="AG14:BA14"/>
    <mergeCell ref="B14:C14"/>
    <mergeCell ref="AE14:AF14"/>
    <mergeCell ref="Y14:Z14"/>
    <mergeCell ref="B15:C15"/>
    <mergeCell ref="D15:X15"/>
    <mergeCell ref="D14:X14"/>
    <mergeCell ref="AE15:AF15"/>
    <mergeCell ref="B16:C16"/>
    <mergeCell ref="B17:C17"/>
    <mergeCell ref="D17:X17"/>
    <mergeCell ref="Y16:Z16"/>
    <mergeCell ref="Y17:Z17"/>
    <mergeCell ref="D16:X16"/>
    <mergeCell ref="O24:AD24"/>
    <mergeCell ref="AF24:AV24"/>
    <mergeCell ref="B24:C24"/>
    <mergeCell ref="D24:F24"/>
    <mergeCell ref="G24:I24"/>
    <mergeCell ref="J24:N24"/>
    <mergeCell ref="BB23:BC23"/>
    <mergeCell ref="AW23:BA23"/>
    <mergeCell ref="J23:N23"/>
    <mergeCell ref="D23:F23"/>
    <mergeCell ref="G23:I23"/>
    <mergeCell ref="O23:AV23"/>
    <mergeCell ref="B23:C23"/>
    <mergeCell ref="B25:C25"/>
    <mergeCell ref="B29:C29"/>
    <mergeCell ref="B30:C30"/>
    <mergeCell ref="B37:C37"/>
    <mergeCell ref="B38:C38"/>
    <mergeCell ref="B33:C33"/>
    <mergeCell ref="B34:C34"/>
    <mergeCell ref="B35:C35"/>
    <mergeCell ref="B39:C39"/>
    <mergeCell ref="D25:F25"/>
    <mergeCell ref="G25:I25"/>
    <mergeCell ref="D28:F28"/>
    <mergeCell ref="G28:I28"/>
    <mergeCell ref="D29:F29"/>
    <mergeCell ref="G29:I29"/>
    <mergeCell ref="D31:F31"/>
    <mergeCell ref="G31:I31"/>
    <mergeCell ref="D26:F26"/>
    <mergeCell ref="G26:I26"/>
    <mergeCell ref="O26:AD26"/>
    <mergeCell ref="AF26:AV26"/>
    <mergeCell ref="AW26:AX26"/>
    <mergeCell ref="AZ26:BA26"/>
    <mergeCell ref="J26:N26"/>
    <mergeCell ref="BB26:BC26"/>
    <mergeCell ref="D27:F27"/>
    <mergeCell ref="G27:I27"/>
    <mergeCell ref="J27:N27"/>
    <mergeCell ref="O27:AD27"/>
    <mergeCell ref="AF27:AV27"/>
    <mergeCell ref="AW27:AX27"/>
    <mergeCell ref="AZ27:BA27"/>
    <mergeCell ref="BB27:BC27"/>
    <mergeCell ref="AZ28:BA28"/>
    <mergeCell ref="BB28:BC28"/>
    <mergeCell ref="J28:N28"/>
    <mergeCell ref="O28:AD28"/>
    <mergeCell ref="AF28:AV28"/>
    <mergeCell ref="AW28:AX28"/>
    <mergeCell ref="J29:N29"/>
    <mergeCell ref="O29:AD29"/>
    <mergeCell ref="AF29:AV29"/>
    <mergeCell ref="AW29:AX29"/>
    <mergeCell ref="AZ29:BA29"/>
    <mergeCell ref="BB29:BC29"/>
    <mergeCell ref="D30:F30"/>
    <mergeCell ref="G30:I30"/>
    <mergeCell ref="J30:N30"/>
    <mergeCell ref="O30:AD30"/>
    <mergeCell ref="AF30:AV30"/>
    <mergeCell ref="AW30:AX30"/>
    <mergeCell ref="AZ30:BA30"/>
    <mergeCell ref="BB30:BC30"/>
    <mergeCell ref="J31:N31"/>
    <mergeCell ref="O31:AD31"/>
    <mergeCell ref="AF31:AV31"/>
    <mergeCell ref="AW31:AX31"/>
    <mergeCell ref="AZ31:BA31"/>
    <mergeCell ref="BB31:BC31"/>
    <mergeCell ref="D32:F32"/>
    <mergeCell ref="G32:I32"/>
    <mergeCell ref="J32:N32"/>
    <mergeCell ref="O32:AD32"/>
    <mergeCell ref="AF32:AV32"/>
    <mergeCell ref="AW32:AX32"/>
    <mergeCell ref="AZ32:BA32"/>
    <mergeCell ref="BB32:BC32"/>
    <mergeCell ref="D33:F33"/>
    <mergeCell ref="G33:I33"/>
    <mergeCell ref="J33:N33"/>
    <mergeCell ref="O33:AD33"/>
    <mergeCell ref="AZ33:BA33"/>
    <mergeCell ref="BB33:BC33"/>
    <mergeCell ref="AE44:AR44"/>
    <mergeCell ref="AS44:AU44"/>
    <mergeCell ref="AV44:AZ44"/>
    <mergeCell ref="BA44:BC44"/>
    <mergeCell ref="AZ34:BA34"/>
    <mergeCell ref="BB34:BC34"/>
    <mergeCell ref="AF35:AV35"/>
    <mergeCell ref="AW35:AX35"/>
    <mergeCell ref="AF33:AV33"/>
    <mergeCell ref="AW33:AX33"/>
    <mergeCell ref="AF34:AV34"/>
    <mergeCell ref="AW34:AX34"/>
    <mergeCell ref="D34:F34"/>
    <mergeCell ref="G34:I34"/>
    <mergeCell ref="J34:N34"/>
    <mergeCell ref="O34:AD34"/>
    <mergeCell ref="D35:F35"/>
    <mergeCell ref="G35:I35"/>
    <mergeCell ref="J35:N35"/>
    <mergeCell ref="O35:AD35"/>
    <mergeCell ref="AZ35:BA35"/>
    <mergeCell ref="BB35:BC35"/>
    <mergeCell ref="D36:F36"/>
    <mergeCell ref="G36:I36"/>
    <mergeCell ref="J36:N36"/>
    <mergeCell ref="O36:AD36"/>
    <mergeCell ref="AF36:AV36"/>
    <mergeCell ref="AW36:AX36"/>
    <mergeCell ref="AZ36:BA36"/>
    <mergeCell ref="BB36:BC36"/>
    <mergeCell ref="D37:F37"/>
    <mergeCell ref="G37:I37"/>
    <mergeCell ref="J37:N37"/>
    <mergeCell ref="O37:AD37"/>
    <mergeCell ref="AF37:AV37"/>
    <mergeCell ref="AW37:AX37"/>
    <mergeCell ref="AZ37:BA37"/>
    <mergeCell ref="BB37:BC37"/>
    <mergeCell ref="D38:F38"/>
    <mergeCell ref="G38:I38"/>
    <mergeCell ref="J38:N38"/>
    <mergeCell ref="O38:AD38"/>
    <mergeCell ref="BB38:BC38"/>
    <mergeCell ref="AV46:AW46"/>
    <mergeCell ref="BB39:BC39"/>
    <mergeCell ref="AY45:AZ45"/>
    <mergeCell ref="BA45:BC45"/>
    <mergeCell ref="AF38:AV38"/>
    <mergeCell ref="AW38:AX38"/>
    <mergeCell ref="AZ38:BA38"/>
    <mergeCell ref="AW39:AX39"/>
    <mergeCell ref="AZ39:BA39"/>
    <mergeCell ref="AV47:AW47"/>
    <mergeCell ref="AE46:AF46"/>
    <mergeCell ref="AG46:AR46"/>
    <mergeCell ref="AS46:AU46"/>
    <mergeCell ref="AS47:AU47"/>
    <mergeCell ref="AS45:AU45"/>
    <mergeCell ref="AV45:AW45"/>
    <mergeCell ref="AY46:AZ46"/>
    <mergeCell ref="G39:I39"/>
    <mergeCell ref="J39:N39"/>
    <mergeCell ref="O39:AD39"/>
    <mergeCell ref="AF39:AV39"/>
    <mergeCell ref="AG45:AR45"/>
    <mergeCell ref="S44:W44"/>
    <mergeCell ref="X44:Z44"/>
    <mergeCell ref="X46:Z46"/>
    <mergeCell ref="AY48:AZ48"/>
    <mergeCell ref="BA48:BC48"/>
    <mergeCell ref="AE47:AF47"/>
    <mergeCell ref="AG47:AR47"/>
    <mergeCell ref="AS48:AU48"/>
    <mergeCell ref="AE48:AF48"/>
    <mergeCell ref="AV48:AW48"/>
    <mergeCell ref="AY47:AZ47"/>
    <mergeCell ref="BA46:BC46"/>
    <mergeCell ref="AG48:AR48"/>
    <mergeCell ref="BA47:BC47"/>
    <mergeCell ref="B18:C18"/>
    <mergeCell ref="D18:X18"/>
    <mergeCell ref="B48:C48"/>
    <mergeCell ref="X48:Z48"/>
    <mergeCell ref="X45:Z45"/>
    <mergeCell ref="B46:C46"/>
    <mergeCell ref="B47:C47"/>
    <mergeCell ref="B45:C45"/>
    <mergeCell ref="D39:F39"/>
    <mergeCell ref="Y18:Z18"/>
    <mergeCell ref="X49:Z49"/>
    <mergeCell ref="D49:O49"/>
    <mergeCell ref="S49:T49"/>
    <mergeCell ref="B44:O44"/>
    <mergeCell ref="P44:R44"/>
    <mergeCell ref="D46:O46"/>
    <mergeCell ref="B49:C49"/>
    <mergeCell ref="D47:O47"/>
    <mergeCell ref="H55:L55"/>
    <mergeCell ref="U55:V55"/>
    <mergeCell ref="X55:AB55"/>
    <mergeCell ref="V49:W49"/>
    <mergeCell ref="D48:O48"/>
    <mergeCell ref="D45:O45"/>
    <mergeCell ref="V45:W45"/>
    <mergeCell ref="V48:W48"/>
    <mergeCell ref="S45:T45"/>
    <mergeCell ref="V46:W46"/>
    <mergeCell ref="P45:R45"/>
    <mergeCell ref="V47:W47"/>
    <mergeCell ref="S46:T46"/>
    <mergeCell ref="AE45:AF45"/>
    <mergeCell ref="BB57:BC57"/>
    <mergeCell ref="P46:R46"/>
    <mergeCell ref="P47:R47"/>
    <mergeCell ref="P48:R48"/>
    <mergeCell ref="P49:R49"/>
    <mergeCell ref="AL55:AP55"/>
    <mergeCell ref="S47:T47"/>
    <mergeCell ref="X47:Z47"/>
    <mergeCell ref="S48:T48"/>
    <mergeCell ref="BB58:BC59"/>
    <mergeCell ref="B61:C61"/>
    <mergeCell ref="D61:I61"/>
    <mergeCell ref="I75:K75"/>
    <mergeCell ref="M75:AV75"/>
    <mergeCell ref="AF59:AV59"/>
    <mergeCell ref="J61:N61"/>
    <mergeCell ref="O61:AV61"/>
    <mergeCell ref="AW61:BA61"/>
    <mergeCell ref="BB61:BC61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93" r:id="rId2"/>
  <headerFooter alignWithMargins="0">
    <oddFooter>&amp;CSeite &amp;P&amp;RU10 Jugendtag_Pittental_Schuster.xls</oddFooter>
  </headerFooter>
  <rowBreaks count="2" manualBreakCount="2">
    <brk id="50" max="55" man="1"/>
    <brk id="104" max="55" man="1"/>
  </rowBreaks>
  <colBreaks count="1" manualBreakCount="1">
    <brk id="57" max="97" man="1"/>
  </colBreaks>
  <ignoredErrors>
    <ignoredError sqref="O26 O29 AF29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 Schuster</dc:creator>
  <cp:keywords/>
  <dc:description/>
  <cp:lastModifiedBy>JG-Pittental</cp:lastModifiedBy>
  <cp:lastPrinted>2009-02-25T15:42:09Z</cp:lastPrinted>
  <dcterms:created xsi:type="dcterms:W3CDTF">2002-02-21T07:48:38Z</dcterms:created>
  <dcterms:modified xsi:type="dcterms:W3CDTF">2012-08-18T16:41:13Z</dcterms:modified>
  <cp:category/>
  <cp:version/>
  <cp:contentType/>
  <cp:contentStatus/>
</cp:coreProperties>
</file>